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/>
  <xr:revisionPtr revIDLastSave="0" documentId="13_ncr:1_{F896CC17-EC0A-46BC-8B9E-0CB3A0C9FC61}" xr6:coauthVersionLast="47" xr6:coauthVersionMax="47" xr10:uidLastSave="{00000000-0000-0000-0000-000000000000}"/>
  <bookViews>
    <workbookView xWindow="-108" yWindow="-108" windowWidth="23256" windowHeight="12456" tabRatio="821" firstSheet="2" activeTab="3" xr2:uid="{00000000-000D-0000-FFFF-FFFF00000000}"/>
  </bookViews>
  <sheets>
    <sheet name="Cover" sheetId="40" state="hidden" r:id="rId1"/>
    <sheet name="Revision History" sheetId="42" state="hidden" r:id="rId2"/>
    <sheet name="Summary" sheetId="27" r:id="rId3"/>
    <sheet name="Ph1 Activity Schedule" sheetId="24" r:id="rId4"/>
    <sheet name="Ph2 Activity Schedule" sheetId="23" r:id="rId5"/>
    <sheet name="PLMS Activity Schedule" sheetId="26" r:id="rId6"/>
    <sheet name="Supply BOQ" sheetId="30" r:id="rId7"/>
    <sheet name="Resource Rates" sheetId="28" r:id="rId8"/>
    <sheet name="Activity Schedule Coding" sheetId="38" state="hidden" r:id="rId9"/>
    <sheet name="Ph1|2 Supply - Out of date" sheetId="29" state="hidden" r:id="rId10"/>
  </sheets>
  <definedNames>
    <definedName name="\c" localSheetId="7">#REF!</definedName>
    <definedName name="\c" localSheetId="2">#REF!</definedName>
    <definedName name="\c">#REF!</definedName>
    <definedName name="\f" localSheetId="7">#REF!</definedName>
    <definedName name="\f" localSheetId="2">#REF!</definedName>
    <definedName name="\f">#REF!</definedName>
    <definedName name="\g">#REF!</definedName>
    <definedName name="\n">#REF!</definedName>
    <definedName name="\P">#REF!</definedName>
    <definedName name="\s">#REF!</definedName>
    <definedName name="\y">#REF!</definedName>
    <definedName name="\z" localSheetId="7">#REF!</definedName>
    <definedName name="\z" localSheetId="2">#REF!</definedName>
    <definedName name="\z">#REF!</definedName>
    <definedName name="_.._The_Oaks" localSheetId="7">#REF!</definedName>
    <definedName name="_.._The_Oaks" localSheetId="2">#REF!</definedName>
    <definedName name="_.._The_Oaks">#REF!</definedName>
    <definedName name="__123Graph_AChart1" localSheetId="7" hidden="1">#REF!</definedName>
    <definedName name="__123Graph_AChart1" localSheetId="2" hidden="1">#REF!</definedName>
    <definedName name="__123Graph_AChart1" hidden="1">#REF!</definedName>
    <definedName name="__123Graph_AChart11" localSheetId="7" hidden="1">#REF!</definedName>
    <definedName name="__123Graph_AChart11" localSheetId="2" hidden="1">#REF!</definedName>
    <definedName name="__123Graph_AChart11" hidden="1">#REF!</definedName>
    <definedName name="__123Graph_AChart12" localSheetId="7" hidden="1">#REF!</definedName>
    <definedName name="__123Graph_AChart12" localSheetId="2" hidden="1">#REF!</definedName>
    <definedName name="__123Graph_AChart12" hidden="1">#REF!</definedName>
    <definedName name="__123Graph_AChart13" localSheetId="7" hidden="1">#REF!</definedName>
    <definedName name="__123Graph_AChart13" localSheetId="2" hidden="1">#REF!</definedName>
    <definedName name="__123Graph_AChart13" hidden="1">#REF!</definedName>
    <definedName name="__123Graph_AChart4" localSheetId="7" hidden="1">#REF!</definedName>
    <definedName name="__123Graph_AChart4" localSheetId="2" hidden="1">#REF!</definedName>
    <definedName name="__123Graph_AChart4" hidden="1">#REF!</definedName>
    <definedName name="__123Graph_ACurrent" localSheetId="7" hidden="1">#REF!</definedName>
    <definedName name="__123Graph_ACurrent" localSheetId="2" hidden="1">#REF!</definedName>
    <definedName name="__123Graph_ACurrent" hidden="1">#REF!</definedName>
    <definedName name="__123Graph_ANONMAN" localSheetId="7" hidden="1">#REF!</definedName>
    <definedName name="__123Graph_ANONMAN" localSheetId="2" hidden="1">#REF!</definedName>
    <definedName name="__123Graph_ANONMAN" hidden="1">#REF!</definedName>
    <definedName name="__123Graph_BChart1" localSheetId="7" hidden="1">#REF!</definedName>
    <definedName name="__123Graph_BChart1" localSheetId="2" hidden="1">#REF!</definedName>
    <definedName name="__123Graph_BChart1" hidden="1">#REF!</definedName>
    <definedName name="__123Graph_BChart11" localSheetId="7" hidden="1">#REF!</definedName>
    <definedName name="__123Graph_BChart11" localSheetId="2" hidden="1">#REF!</definedName>
    <definedName name="__123Graph_BChart11" hidden="1">#REF!</definedName>
    <definedName name="__123Graph_BChart12" localSheetId="7" hidden="1">#REF!</definedName>
    <definedName name="__123Graph_BChart12" localSheetId="2" hidden="1">#REF!</definedName>
    <definedName name="__123Graph_BChart12" hidden="1">#REF!</definedName>
    <definedName name="__123Graph_BChart13" localSheetId="7" hidden="1">#REF!</definedName>
    <definedName name="__123Graph_BChart13" localSheetId="2" hidden="1">#REF!</definedName>
    <definedName name="__123Graph_BChart13" hidden="1">#REF!</definedName>
    <definedName name="__123Graph_BChart4" localSheetId="7" hidden="1">#REF!</definedName>
    <definedName name="__123Graph_BChart4" localSheetId="2" hidden="1">#REF!</definedName>
    <definedName name="__123Graph_BChart4" hidden="1">#REF!</definedName>
    <definedName name="__123Graph_BCurrent" localSheetId="7" hidden="1">#REF!</definedName>
    <definedName name="__123Graph_BCurrent" localSheetId="2" hidden="1">#REF!</definedName>
    <definedName name="__123Graph_BCurrent" hidden="1">#REF!</definedName>
    <definedName name="__123Graph_BNONMAN" localSheetId="7" hidden="1">#REF!</definedName>
    <definedName name="__123Graph_BNONMAN" localSheetId="2" hidden="1">#REF!</definedName>
    <definedName name="__123Graph_BNONMAN" hidden="1">#REF!</definedName>
    <definedName name="__123Graph_CChart1" localSheetId="7" hidden="1">#REF!</definedName>
    <definedName name="__123Graph_CChart1" localSheetId="2" hidden="1">#REF!</definedName>
    <definedName name="__123Graph_CChart1" hidden="1">#REF!</definedName>
    <definedName name="__123Graph_CChart11" localSheetId="7" hidden="1">#REF!</definedName>
    <definedName name="__123Graph_CChart11" localSheetId="2" hidden="1">#REF!</definedName>
    <definedName name="__123Graph_CChart11" hidden="1">#REF!</definedName>
    <definedName name="__123Graph_CChart12" localSheetId="7" hidden="1">#REF!</definedName>
    <definedName name="__123Graph_CChart12" localSheetId="2" hidden="1">#REF!</definedName>
    <definedName name="__123Graph_CChart12" hidden="1">#REF!</definedName>
    <definedName name="__123Graph_CChart13" localSheetId="7" hidden="1">#REF!</definedName>
    <definedName name="__123Graph_CChart13" localSheetId="2" hidden="1">#REF!</definedName>
    <definedName name="__123Graph_CChart13" hidden="1">#REF!</definedName>
    <definedName name="__123Graph_CChart4" localSheetId="7" hidden="1">#REF!</definedName>
    <definedName name="__123Graph_CChart4" localSheetId="2" hidden="1">#REF!</definedName>
    <definedName name="__123Graph_CChart4" hidden="1">#REF!</definedName>
    <definedName name="__123Graph_CCurrent" localSheetId="7" hidden="1">#REF!</definedName>
    <definedName name="__123Graph_CCurrent" localSheetId="2" hidden="1">#REF!</definedName>
    <definedName name="__123Graph_CCurrent" hidden="1">#REF!</definedName>
    <definedName name="__123Graph_DChart1" localSheetId="7" hidden="1">#REF!</definedName>
    <definedName name="__123Graph_DChart1" localSheetId="2" hidden="1">#REF!</definedName>
    <definedName name="__123Graph_DChart1" hidden="1">#REF!</definedName>
    <definedName name="__123Graph_DChart11" localSheetId="7" hidden="1">#REF!</definedName>
    <definedName name="__123Graph_DChart11" localSheetId="2" hidden="1">#REF!</definedName>
    <definedName name="__123Graph_DChart11" hidden="1">#REF!</definedName>
    <definedName name="__123Graph_DChart12" localSheetId="7" hidden="1">#REF!</definedName>
    <definedName name="__123Graph_DChart12" localSheetId="2" hidden="1">#REF!</definedName>
    <definedName name="__123Graph_DChart12" hidden="1">#REF!</definedName>
    <definedName name="__123Graph_DChart13" localSheetId="7" hidden="1">#REF!</definedName>
    <definedName name="__123Graph_DChart13" localSheetId="2" hidden="1">#REF!</definedName>
    <definedName name="__123Graph_DChart13" hidden="1">#REF!</definedName>
    <definedName name="__123Graph_DChart4" localSheetId="7" hidden="1">#REF!</definedName>
    <definedName name="__123Graph_DChart4" localSheetId="2" hidden="1">#REF!</definedName>
    <definedName name="__123Graph_DChart4" hidden="1">#REF!</definedName>
    <definedName name="__123Graph_DCurrent" localSheetId="7" hidden="1">#REF!</definedName>
    <definedName name="__123Graph_DCurrent" localSheetId="2" hidden="1">#REF!</definedName>
    <definedName name="__123Graph_DCurrent" hidden="1">#REF!</definedName>
    <definedName name="__123Graph_EChart1" localSheetId="7" hidden="1">#REF!</definedName>
    <definedName name="__123Graph_EChart1" localSheetId="2" hidden="1">#REF!</definedName>
    <definedName name="__123Graph_EChart1" hidden="1">#REF!</definedName>
    <definedName name="__123Graph_EChart11" localSheetId="7" hidden="1">#REF!</definedName>
    <definedName name="__123Graph_EChart11" localSheetId="2" hidden="1">#REF!</definedName>
    <definedName name="__123Graph_EChart11" hidden="1">#REF!</definedName>
    <definedName name="__123Graph_EChart12" localSheetId="7" hidden="1">#REF!</definedName>
    <definedName name="__123Graph_EChart12" localSheetId="2" hidden="1">#REF!</definedName>
    <definedName name="__123Graph_EChart12" hidden="1">#REF!</definedName>
    <definedName name="__123Graph_EChart13" localSheetId="7" hidden="1">#REF!</definedName>
    <definedName name="__123Graph_EChart13" localSheetId="2" hidden="1">#REF!</definedName>
    <definedName name="__123Graph_EChart13" hidden="1">#REF!</definedName>
    <definedName name="__123Graph_EChart4" localSheetId="7" hidden="1">#REF!</definedName>
    <definedName name="__123Graph_EChart4" localSheetId="2" hidden="1">#REF!</definedName>
    <definedName name="__123Graph_EChart4" hidden="1">#REF!</definedName>
    <definedName name="__123Graph_ECurrent" localSheetId="7" hidden="1">#REF!</definedName>
    <definedName name="__123Graph_ECurrent" localSheetId="2" hidden="1">#REF!</definedName>
    <definedName name="__123Graph_ECurrent" hidden="1">#REF!</definedName>
    <definedName name="__123Graph_FChart1" localSheetId="7" hidden="1">#REF!</definedName>
    <definedName name="__123Graph_FChart1" localSheetId="2" hidden="1">#REF!</definedName>
    <definedName name="__123Graph_FChart1" hidden="1">#REF!</definedName>
    <definedName name="__123Graph_FChart11" localSheetId="7" hidden="1">#REF!</definedName>
    <definedName name="__123Graph_FChart11" localSheetId="2" hidden="1">#REF!</definedName>
    <definedName name="__123Graph_FChart11" hidden="1">#REF!</definedName>
    <definedName name="__123Graph_FChart12" localSheetId="7" hidden="1">#REF!</definedName>
    <definedName name="__123Graph_FChart12" localSheetId="2" hidden="1">#REF!</definedName>
    <definedName name="__123Graph_FChart12" hidden="1">#REF!</definedName>
    <definedName name="__123Graph_FChart13" localSheetId="7" hidden="1">#REF!</definedName>
    <definedName name="__123Graph_FChart13" localSheetId="2" hidden="1">#REF!</definedName>
    <definedName name="__123Graph_FChart13" hidden="1">#REF!</definedName>
    <definedName name="__123Graph_FChart4" localSheetId="7" hidden="1">#REF!</definedName>
    <definedName name="__123Graph_FChart4" localSheetId="2" hidden="1">#REF!</definedName>
    <definedName name="__123Graph_FChart4" hidden="1">#REF!</definedName>
    <definedName name="__123Graph_FCurrent" localSheetId="7" hidden="1">#REF!</definedName>
    <definedName name="__123Graph_FCurrent" localSheetId="2" hidden="1">#REF!</definedName>
    <definedName name="__123Graph_FCurrent" hidden="1">#REF!</definedName>
    <definedName name="__123Graph_XChart1" localSheetId="7" hidden="1">#REF!</definedName>
    <definedName name="__123Graph_XChart1" localSheetId="2" hidden="1">#REF!</definedName>
    <definedName name="__123Graph_XChart1" hidden="1">#REF!</definedName>
    <definedName name="__123Graph_XChart11" localSheetId="7" hidden="1">#REF!</definedName>
    <definedName name="__123Graph_XChart11" localSheetId="2" hidden="1">#REF!</definedName>
    <definedName name="__123Graph_XChart11" hidden="1">#REF!</definedName>
    <definedName name="__123Graph_XChart12" localSheetId="7" hidden="1">#REF!</definedName>
    <definedName name="__123Graph_XChart12" localSheetId="2" hidden="1">#REF!</definedName>
    <definedName name="__123Graph_XChart12" hidden="1">#REF!</definedName>
    <definedName name="__123Graph_XChart13" localSheetId="7" hidden="1">#REF!</definedName>
    <definedName name="__123Graph_XChart13" localSheetId="2" hidden="1">#REF!</definedName>
    <definedName name="__123Graph_XChart13" hidden="1">#REF!</definedName>
    <definedName name="__123Graph_XCurrent" localSheetId="7" hidden="1">#REF!</definedName>
    <definedName name="__123Graph_XCurrent" localSheetId="2" hidden="1">#REF!</definedName>
    <definedName name="__123Graph_XCurrent" hidden="1">#REF!</definedName>
    <definedName name="_1" localSheetId="7">#REF!</definedName>
    <definedName name="_1" localSheetId="2">#REF!</definedName>
    <definedName name="_1">#REF!</definedName>
    <definedName name="_1__123Graph_AChart_1A" localSheetId="7" hidden="1">#REF!</definedName>
    <definedName name="_1__123Graph_AChart_1A" localSheetId="2" hidden="1">#REF!</definedName>
    <definedName name="_1__123Graph_AChart_1A" hidden="1">#REF!</definedName>
    <definedName name="_10__123Graph_EChart_1A" localSheetId="7" hidden="1">#REF!</definedName>
    <definedName name="_10__123Graph_EChart_1A" localSheetId="2" hidden="1">#REF!</definedName>
    <definedName name="_10__123Graph_EChart_1A" hidden="1">#REF!</definedName>
    <definedName name="_12__123Graph_FChart_1A" localSheetId="7" hidden="1">#REF!</definedName>
    <definedName name="_12__123Graph_FChart_1A" localSheetId="2" hidden="1">#REF!</definedName>
    <definedName name="_12__123Graph_FChart_1A" hidden="1">#REF!</definedName>
    <definedName name="_14__123Graph_XChart_1A" localSheetId="7" hidden="1">#REF!</definedName>
    <definedName name="_14__123Graph_XChart_1A" localSheetId="2" hidden="1">#REF!</definedName>
    <definedName name="_14__123Graph_XChart_1A" hidden="1">#REF!</definedName>
    <definedName name="_2" localSheetId="7">#REF!</definedName>
    <definedName name="_2" localSheetId="2">#REF!</definedName>
    <definedName name="_2">#REF!</definedName>
    <definedName name="_2__123Graph_AChart_1A" localSheetId="7" hidden="1">#REF!</definedName>
    <definedName name="_2__123Graph_AChart_1A" localSheetId="2" hidden="1">#REF!</definedName>
    <definedName name="_2__123Graph_AChart_1A" hidden="1">#REF!</definedName>
    <definedName name="_2__123Graph_BChart_1A" localSheetId="7" hidden="1">#REF!</definedName>
    <definedName name="_2__123Graph_BChart_1A" localSheetId="2" hidden="1">#REF!</definedName>
    <definedName name="_2__123Graph_BChart_1A" hidden="1">#REF!</definedName>
    <definedName name="_3__123Graph_CChart_1A" localSheetId="7" hidden="1">#REF!</definedName>
    <definedName name="_3__123Graph_CChart_1A" localSheetId="2" hidden="1">#REF!</definedName>
    <definedName name="_3__123Graph_CChart_1A" hidden="1">#REF!</definedName>
    <definedName name="_4__123Graph_BChart_1A" localSheetId="7" hidden="1">#REF!</definedName>
    <definedName name="_4__123Graph_BChart_1A" localSheetId="2" hidden="1">#REF!</definedName>
    <definedName name="_4__123Graph_BChart_1A" hidden="1">#REF!</definedName>
    <definedName name="_4__123Graph_DChart_1A" localSheetId="7" hidden="1">#REF!</definedName>
    <definedName name="_4__123Graph_DChart_1A" localSheetId="2" hidden="1">#REF!</definedName>
    <definedName name="_4__123Graph_DChart_1A" hidden="1">#REF!</definedName>
    <definedName name="_5__123Graph_EChart_1A" localSheetId="7" hidden="1">#REF!</definedName>
    <definedName name="_5__123Graph_EChart_1A" localSheetId="2" hidden="1">#REF!</definedName>
    <definedName name="_5__123Graph_EChart_1A" hidden="1">#REF!</definedName>
    <definedName name="_6__123Graph_CChart_1A" localSheetId="7" hidden="1">#REF!</definedName>
    <definedName name="_6__123Graph_CChart_1A" localSheetId="2" hidden="1">#REF!</definedName>
    <definedName name="_6__123Graph_CChart_1A" hidden="1">#REF!</definedName>
    <definedName name="_6__123Graph_FChart_1A" localSheetId="7" hidden="1">#REF!</definedName>
    <definedName name="_6__123Graph_FChart_1A" localSheetId="2" hidden="1">#REF!</definedName>
    <definedName name="_6__123Graph_FChart_1A" hidden="1">#REF!</definedName>
    <definedName name="_7__123Graph_XChart_1A" localSheetId="7" hidden="1">#REF!</definedName>
    <definedName name="_7__123Graph_XChart_1A" localSheetId="2" hidden="1">#REF!</definedName>
    <definedName name="_7__123Graph_XChart_1A" hidden="1">#REF!</definedName>
    <definedName name="_8__123Graph_DChart_1A" localSheetId="7" hidden="1">#REF!</definedName>
    <definedName name="_8__123Graph_DChart_1A" localSheetId="2" hidden="1">#REF!</definedName>
    <definedName name="_8__123Graph_DChart_1A" hidden="1">#REF!</definedName>
    <definedName name="_BDR1" localSheetId="7">#REF!</definedName>
    <definedName name="_BDR1" localSheetId="2">#REF!</definedName>
    <definedName name="_BDR1">#REF!</definedName>
    <definedName name="_DAT1" localSheetId="7">#REF!</definedName>
    <definedName name="_DAT1" localSheetId="2">#REF!</definedName>
    <definedName name="_DAT1">#REF!</definedName>
    <definedName name="_DAT10" localSheetId="7">#REF!</definedName>
    <definedName name="_DAT10" localSheetId="2">#REF!</definedName>
    <definedName name="_DAT10">#REF!</definedName>
    <definedName name="_DAT2" localSheetId="7">#REF!</definedName>
    <definedName name="_DAT2" localSheetId="2">#REF!</definedName>
    <definedName name="_DAT2">#REF!</definedName>
    <definedName name="_DAT3" localSheetId="7">#REF!</definedName>
    <definedName name="_DAT3" localSheetId="2">#REF!</definedName>
    <definedName name="_DAT3">#REF!</definedName>
    <definedName name="_DAT4" localSheetId="7">#REF!</definedName>
    <definedName name="_DAT4" localSheetId="2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mth1" localSheetId="7">#REF!</definedName>
    <definedName name="_mth1" localSheetId="2">#REF!</definedName>
    <definedName name="_mth1">#REF!</definedName>
    <definedName name="_Order1" hidden="1">255</definedName>
    <definedName name="_Order2" hidden="1">255</definedName>
    <definedName name="_PG1" localSheetId="7">#REF!</definedName>
    <definedName name="_PG1" localSheetId="2">#REF!</definedName>
    <definedName name="_PG1">#REF!</definedName>
    <definedName name="_rep" localSheetId="7" hidden="1">#REF!</definedName>
    <definedName name="_rep" localSheetId="2" hidden="1">#REF!</definedName>
    <definedName name="_rep" hidden="1">#REF!</definedName>
    <definedName name="A">#REF!</definedName>
    <definedName name="A_impresión_IM">#REF!</definedName>
    <definedName name="Action">#REF!</definedName>
    <definedName name="ACTIVITY">#REF!</definedName>
    <definedName name="actual_rate" localSheetId="7">#REF!</definedName>
    <definedName name="actual_rate" localSheetId="2">#REF!</definedName>
    <definedName name="actual_rate">#REF!</definedName>
    <definedName name="AFR" localSheetId="7">#REF!</definedName>
    <definedName name="AFR" localSheetId="2">#REF!</definedName>
    <definedName name="AFR">#REF!</definedName>
    <definedName name="alda" localSheetId="7">#REF!</definedName>
    <definedName name="alda" localSheetId="2">#REF!</definedName>
    <definedName name="alda">#REF!</definedName>
    <definedName name="allo" localSheetId="7">#REF!</definedName>
    <definedName name="allo" localSheetId="2">#REF!</definedName>
    <definedName name="allo">#REF!</definedName>
    <definedName name="ALP_Data" localSheetId="7">#REF!</definedName>
    <definedName name="ALP_Data" localSheetId="2">#REF!</definedName>
    <definedName name="ALP_Data">#REF!</definedName>
    <definedName name="ALP_Parameters" localSheetId="7">#REF!</definedName>
    <definedName name="ALP_Parameters" localSheetId="2">#REF!</definedName>
    <definedName name="ALP_Parameters">#REF!</definedName>
    <definedName name="APP_NO" localSheetId="7">#REF!</definedName>
    <definedName name="APP_NO" localSheetId="2">#REF!</definedName>
    <definedName name="APP_NO">#REF!</definedName>
    <definedName name="APP_YES" localSheetId="7">#REF!</definedName>
    <definedName name="APP_YES" localSheetId="2">#REF!</definedName>
    <definedName name="APP_YES">#REF!</definedName>
    <definedName name="AreaTitles" localSheetId="7">#REF!</definedName>
    <definedName name="AreaTitles" localSheetId="2">#REF!</definedName>
    <definedName name="AreaTitles">#REF!</definedName>
    <definedName name="ARP_Data" localSheetId="7">#REF!</definedName>
    <definedName name="ARP_Data" localSheetId="2">#REF!</definedName>
    <definedName name="ARP_Data">#REF!</definedName>
    <definedName name="ARP_Parameters" localSheetId="7">#REF!</definedName>
    <definedName name="ARP_Parameters" localSheetId="2">#REF!</definedName>
    <definedName name="ARP_Parameters">#REF!</definedName>
    <definedName name="Assignment_Trip_Condition" localSheetId="7">#REF!</definedName>
    <definedName name="Assignment_Trip_Condition" localSheetId="2">#REF!</definedName>
    <definedName name="Assignment_Trip_Condition">#REF!</definedName>
    <definedName name="Balance" localSheetId="7">#REF!</definedName>
    <definedName name="Balance" localSheetId="2">#REF!</definedName>
    <definedName name="Balance">#REF!</definedName>
    <definedName name="BLANK" localSheetId="7">#REF!</definedName>
    <definedName name="BLANK" localSheetId="2">#REF!</definedName>
    <definedName name="BLANK">#REF!</definedName>
    <definedName name="boet" localSheetId="7">#REF!</definedName>
    <definedName name="boet" localSheetId="2">#REF!</definedName>
    <definedName name="boet">#REF!</definedName>
    <definedName name="BUD_E" localSheetId="7">#REF!</definedName>
    <definedName name="BUD_E" localSheetId="2">#REF!</definedName>
    <definedName name="BUD_E">#REF!</definedName>
    <definedName name="CARATS" localSheetId="7">#REF!</definedName>
    <definedName name="CARATS" localSheetId="2">#REF!</definedName>
    <definedName name="CARATS">#REF!</definedName>
    <definedName name="CASH" localSheetId="7">#REF!</definedName>
    <definedName name="CASH" localSheetId="2">#REF!</definedName>
    <definedName name="CASH">#REF!</definedName>
    <definedName name="CASH_PRINT">#REF!</definedName>
    <definedName name="CHT_CASHFLOW">"Chart 5"</definedName>
    <definedName name="Client_Name" localSheetId="7">#REF!</definedName>
    <definedName name="Client_Name" localSheetId="2">#REF!</definedName>
    <definedName name="Client_Name">#REF!</definedName>
    <definedName name="cmdSTATUS">"Button 43"</definedName>
    <definedName name="COMMIT">#REF!</definedName>
    <definedName name="ConstCost">#REF!</definedName>
    <definedName name="ContractFormat">#REF!</definedName>
    <definedName name="ContractFormat1">#REF!</definedName>
    <definedName name="CRT">#REF!</definedName>
    <definedName name="CUR_COST" localSheetId="7">#REF!</definedName>
    <definedName name="CUR_COST" localSheetId="2">#REF!</definedName>
    <definedName name="CUR_COST">#REF!</definedName>
    <definedName name="CUR_DATES" localSheetId="7">#REF!</definedName>
    <definedName name="CUR_DATES" localSheetId="2">#REF!</definedName>
    <definedName name="CUR_DATES">#REF!</definedName>
    <definedName name="CUR_DEBTOR" localSheetId="7">#REF!</definedName>
    <definedName name="CUR_DEBTOR" localSheetId="2">#REF!</definedName>
    <definedName name="CUR_DEBTOR">#REF!</definedName>
    <definedName name="CUR_FCST" localSheetId="7">#REF!</definedName>
    <definedName name="CUR_FCST" localSheetId="2">#REF!</definedName>
    <definedName name="CUR_FCST">#REF!</definedName>
    <definedName name="CUR_MHR" localSheetId="7">#REF!</definedName>
    <definedName name="CUR_MHR" localSheetId="2">#REF!</definedName>
    <definedName name="CUR_MHR">#REF!</definedName>
    <definedName name="CUR_OVERDUE" localSheetId="7">#REF!</definedName>
    <definedName name="CUR_OVERDUE" localSheetId="2">#REF!</definedName>
    <definedName name="CUR_OVERDUE">#REF!</definedName>
    <definedName name="CUR_RISK" localSheetId="7">#REF!</definedName>
    <definedName name="CUR_RISK" localSheetId="2">#REF!</definedName>
    <definedName name="CUR_RISK">#REF!</definedName>
    <definedName name="CUR_TIC" localSheetId="7">#REF!</definedName>
    <definedName name="CUR_TIC" localSheetId="2">#REF!</definedName>
    <definedName name="CUR_TIC">#REF!</definedName>
    <definedName name="currDates" localSheetId="7">#REF!</definedName>
    <definedName name="currDates" localSheetId="2">#REF!</definedName>
    <definedName name="currDates">#REF!</definedName>
    <definedName name="currMoData" localSheetId="7">#REF!</definedName>
    <definedName name="currMoData" localSheetId="2">#REF!</definedName>
    <definedName name="currMoData">#REF!</definedName>
    <definedName name="currUnrRev" localSheetId="7">#REF!</definedName>
    <definedName name="currUnrRev" localSheetId="2">#REF!</definedName>
    <definedName name="currUnrRev">#REF!</definedName>
    <definedName name="Data">#REF!</definedName>
    <definedName name="databa">#REF!</definedName>
    <definedName name="_xlnm.Database">#REF!</definedName>
    <definedName name="Database1" localSheetId="7">#REF!</definedName>
    <definedName name="Database1" localSheetId="2">#REF!</definedName>
    <definedName name="Database1">#REF!</definedName>
    <definedName name="Database2" localSheetId="7">#REF!</definedName>
    <definedName name="Database2" localSheetId="2">#REF!</definedName>
    <definedName name="Database2">#REF!</definedName>
    <definedName name="Database3" localSheetId="7">#REF!</definedName>
    <definedName name="Database3" localSheetId="2">#REF!</definedName>
    <definedName name="Database3">#REF!</definedName>
    <definedName name="Database4" localSheetId="7">#REF!</definedName>
    <definedName name="Database4" localSheetId="2">#REF!</definedName>
    <definedName name="Database4">#REF!</definedName>
    <definedName name="DataDate" localSheetId="7">#REF!</definedName>
    <definedName name="DataDate" localSheetId="2">#REF!</definedName>
    <definedName name="DataDate">#REF!</definedName>
    <definedName name="Defest" localSheetId="7">#REF!</definedName>
    <definedName name="Defest" localSheetId="2">#REF!</definedName>
    <definedName name="Defest">#REF!</definedName>
    <definedName name="Development">#REF!</definedName>
    <definedName name="dfd">#REF!</definedName>
    <definedName name="DHTOTAL">#REF!</definedName>
    <definedName name="Direct">#REF!</definedName>
    <definedName name="Discipline" localSheetId="7">#REF!</definedName>
    <definedName name="Discipline" localSheetId="2">#REF!</definedName>
    <definedName name="Discipline">#REF!</definedName>
    <definedName name="DiscLookup" localSheetId="7">#REF!</definedName>
    <definedName name="DiscLookup" localSheetId="2">#REF!</definedName>
    <definedName name="DiscLookup">#REF!</definedName>
    <definedName name="Download" localSheetId="7">#REF!</definedName>
    <definedName name="Download" localSheetId="2">#REF!</definedName>
    <definedName name="Download">#REF!</definedName>
    <definedName name="Downloads" localSheetId="7">#REF!</definedName>
    <definedName name="Downloads" localSheetId="2">#REF!</definedName>
    <definedName name="Downloads">#REF!</definedName>
    <definedName name="EE">#REF!</definedName>
    <definedName name="EEPP">#REF!</definedName>
    <definedName name="Employee_Class">#REF!</definedName>
    <definedName name="Employee_Name">#REF!</definedName>
    <definedName name="EmployeeList">#REF!</definedName>
    <definedName name="ererere">#REF!</definedName>
    <definedName name="EstimateBasis">#REF!</definedName>
    <definedName name="Exch_Rate" localSheetId="7">#REF!</definedName>
    <definedName name="Exch_Rate" localSheetId="2">#REF!</definedName>
    <definedName name="Exch_Rate">#REF!</definedName>
    <definedName name="Exch_Rate1" localSheetId="7">#REF!</definedName>
    <definedName name="Exch_Rate1" localSheetId="2">#REF!</definedName>
    <definedName name="Exch_Rate1">#REF!</definedName>
    <definedName name="ExpeditingLevel" localSheetId="7">#REF!</definedName>
    <definedName name="ExpeditingLevel" localSheetId="2">#REF!</definedName>
    <definedName name="ExpeditingLevel">#REF!</definedName>
    <definedName name="EXPORT_FILE_TOTAL" localSheetId="7">#REF!</definedName>
    <definedName name="EXPORT_FILE_TOTAL" localSheetId="2">#REF!</definedName>
    <definedName name="EXPORT_FILE_TOTAL">#REF!</definedName>
    <definedName name="EXPOSURE_YES_NO" localSheetId="7">#REF!</definedName>
    <definedName name="EXPOSURE_YES_NO" localSheetId="2">#REF!</definedName>
    <definedName name="EXPOSURE_YES_NO">#REF!</definedName>
    <definedName name="FCTCY" localSheetId="7">#REF!</definedName>
    <definedName name="FCTCY" localSheetId="2">#REF!</definedName>
    <definedName name="FCTCY">#REF!</definedName>
    <definedName name="Format" localSheetId="7">#REF!</definedName>
    <definedName name="Format" localSheetId="2">#REF!</definedName>
    <definedName name="Format">#REF!</definedName>
    <definedName name="FTO_EXPORTQQ" localSheetId="7">#REF!</definedName>
    <definedName name="FTO_EXPORTQQ" localSheetId="2">#REF!</definedName>
    <definedName name="FTO_EXPORTQQ">#REF!</definedName>
    <definedName name="GPH_PRNT" localSheetId="7">#REF!</definedName>
    <definedName name="GPH_PRNT" localSheetId="2">#REF!</definedName>
    <definedName name="GPH_PRNT">#REF!</definedName>
    <definedName name="grade_rate" localSheetId="7">#REF!</definedName>
    <definedName name="grade_rate" localSheetId="2">#REF!</definedName>
    <definedName name="grade_rate">#REF!</definedName>
    <definedName name="grphRange" localSheetId="7">#REF!,#REF!,#REF!,#REF!</definedName>
    <definedName name="grphRange" localSheetId="2">#REF!,#REF!,#REF!,#REF!</definedName>
    <definedName name="grphRange">#REF!,#REF!,#REF!,#REF!</definedName>
    <definedName name="HDDR" localSheetId="7">#REF!</definedName>
    <definedName name="HDDR" localSheetId="2">#REF!</definedName>
    <definedName name="HDDR">#REF!</definedName>
    <definedName name="HDR" localSheetId="7">#REF!</definedName>
    <definedName name="HDR" localSheetId="2">#REF!</definedName>
    <definedName name="HDR">#REF!</definedName>
    <definedName name="HOURS" localSheetId="7">#REF!</definedName>
    <definedName name="HOURS" localSheetId="2">#REF!</definedName>
    <definedName name="HOURS">#REF!</definedName>
    <definedName name="HOUS54.21" localSheetId="7">#REF!</definedName>
    <definedName name="HOUS54.21" localSheetId="2">#REF!</definedName>
    <definedName name="HOUS54.21">#REF!</definedName>
    <definedName name="HOUS54.22" localSheetId="7">#REF!</definedName>
    <definedName name="HOUS54.22" localSheetId="2">#REF!</definedName>
    <definedName name="HOUS54.22">#REF!</definedName>
    <definedName name="IN_PLACE" localSheetId="7">#REF!</definedName>
    <definedName name="IN_PLACE" localSheetId="2">#REF!</definedName>
    <definedName name="IN_PLACE">#REF!</definedName>
    <definedName name="IndirConstCost" localSheetId="7">#REF!</definedName>
    <definedName name="IndirConstCost" localSheetId="2">#REF!</definedName>
    <definedName name="IndirConstCost">#REF!</definedName>
    <definedName name="Indirect" localSheetId="7">#REF!</definedName>
    <definedName name="Indirect" localSheetId="2">#REF!</definedName>
    <definedName name="Indirect">#REF!</definedName>
    <definedName name="IndirLabourCost" localSheetId="7">#REF!</definedName>
    <definedName name="IndirLabourCost" localSheetId="2">#REF!</definedName>
    <definedName name="IndirLabourCost">#REF!</definedName>
    <definedName name="IndirMaterialCost">#REF!</definedName>
    <definedName name="IndirTotalCost">#REF!</definedName>
    <definedName name="INPUTF">#REF!</definedName>
    <definedName name="INSTR">#REF!</definedName>
    <definedName name="Job_Number" localSheetId="7">#REF!</definedName>
    <definedName name="Job_Number" localSheetId="2">#REF!</definedName>
    <definedName name="Job_Number">#REF!</definedName>
    <definedName name="L51.01" localSheetId="7">#REF!</definedName>
    <definedName name="L51.01" localSheetId="2">#REF!</definedName>
    <definedName name="L51.01">#REF!</definedName>
    <definedName name="L51.02" localSheetId="7">#REF!</definedName>
    <definedName name="L51.02" localSheetId="2">#REF!</definedName>
    <definedName name="L51.02">#REF!</definedName>
    <definedName name="L51.03" localSheetId="7">#REF!</definedName>
    <definedName name="L51.03" localSheetId="2">#REF!</definedName>
    <definedName name="L51.03">#REF!</definedName>
    <definedName name="L51.04">#REF!</definedName>
    <definedName name="L51.05">#REF!</definedName>
    <definedName name="L51.06">#REF!</definedName>
    <definedName name="L51.07">#REF!</definedName>
    <definedName name="L51.08">#REF!</definedName>
    <definedName name="L51.1">#REF!</definedName>
    <definedName name="L51.2">#REF!</definedName>
    <definedName name="L51.3">#REF!</definedName>
    <definedName name="L51.4">#REF!</definedName>
    <definedName name="L51.5">#REF!</definedName>
    <definedName name="L52.071">#REF!</definedName>
    <definedName name="L52.072">#REF!</definedName>
    <definedName name="L52.1">#REF!</definedName>
    <definedName name="L52.11">#REF!</definedName>
    <definedName name="L52.2">#REF!</definedName>
    <definedName name="L52.3">#REF!</definedName>
    <definedName name="L52.4">#REF!</definedName>
    <definedName name="L52.5">#REF!</definedName>
    <definedName name="L52.61">#REF!</definedName>
    <definedName name="L52.62">#REF!</definedName>
    <definedName name="L52.7">#REF!</definedName>
    <definedName name="L52.8">#REF!</definedName>
    <definedName name="L52.9">#REF!</definedName>
    <definedName name="L53.1">#REF!</definedName>
    <definedName name="L53.2">#REF!</definedName>
    <definedName name="L53.4">#REF!</definedName>
    <definedName name="L53.5">#REF!</definedName>
    <definedName name="L54.1">#REF!</definedName>
    <definedName name="L54.10">#REF!</definedName>
    <definedName name="L54.3">#REF!</definedName>
    <definedName name="L54.4">#REF!</definedName>
    <definedName name="L54.5">#REF!</definedName>
    <definedName name="L54.6">#REF!</definedName>
    <definedName name="L54.7">#REF!</definedName>
    <definedName name="L54.8">#REF!</definedName>
    <definedName name="L54.9">#REF!</definedName>
    <definedName name="L55.1">#REF!</definedName>
    <definedName name="L55.2">#REF!</definedName>
    <definedName name="L55.3">#REF!</definedName>
    <definedName name="L55.4">#REF!</definedName>
    <definedName name="L55.5">#REF!</definedName>
    <definedName name="L61.3">#REF!</definedName>
    <definedName name="L63.2">#REF!</definedName>
    <definedName name="L65.1">#REF!</definedName>
    <definedName name="L65.11">#REF!</definedName>
    <definedName name="L65.12">#REF!</definedName>
    <definedName name="l65.13">#REF!</definedName>
    <definedName name="L81.0">#REF!</definedName>
    <definedName name="LabourCost">#REF!</definedName>
    <definedName name="LAST_PRINT">#REF!</definedName>
    <definedName name="LAST_VAR_XFER">#REF!</definedName>
    <definedName name="listing2" localSheetId="7">#REF!</definedName>
    <definedName name="listing2" localSheetId="2">#REF!</definedName>
    <definedName name="listing2">#REF!</definedName>
    <definedName name="LM_COST" localSheetId="7">#REF!</definedName>
    <definedName name="LM_COST" localSheetId="2">#REF!</definedName>
    <definedName name="LM_COST">#REF!</definedName>
    <definedName name="LM_DATES" localSheetId="7">#REF!</definedName>
    <definedName name="LM_DATES" localSheetId="2">#REF!</definedName>
    <definedName name="LM_DATES">#REF!</definedName>
    <definedName name="LM_DEBTOR" localSheetId="7">#REF!</definedName>
    <definedName name="LM_DEBTOR" localSheetId="2">#REF!</definedName>
    <definedName name="LM_DEBTOR">#REF!</definedName>
    <definedName name="LM_FCST" localSheetId="7">#REF!</definedName>
    <definedName name="LM_FCST" localSheetId="2">#REF!</definedName>
    <definedName name="LM_FCST">#REF!</definedName>
    <definedName name="LM_MHR" localSheetId="7">#REF!</definedName>
    <definedName name="LM_MHR" localSheetId="2">#REF!</definedName>
    <definedName name="LM_MHR">#REF!</definedName>
    <definedName name="LM_OVERDUE" localSheetId="7">#REF!</definedName>
    <definedName name="LM_OVERDUE" localSheetId="2">#REF!</definedName>
    <definedName name="LM_OVERDUE">#REF!</definedName>
    <definedName name="LM_RISK" localSheetId="7">#REF!</definedName>
    <definedName name="LM_RISK" localSheetId="2">#REF!</definedName>
    <definedName name="LM_RISK">#REF!</definedName>
    <definedName name="LM_STATUS" localSheetId="7">#REF!</definedName>
    <definedName name="LM_STATUS" localSheetId="2">#REF!</definedName>
    <definedName name="LM_STATUS">#REF!</definedName>
    <definedName name="LM_TIC" localSheetId="7">#REF!</definedName>
    <definedName name="LM_TIC" localSheetId="2">#REF!</definedName>
    <definedName name="LM_TIC">#REF!</definedName>
    <definedName name="M.HOURS" localSheetId="7">#REF!</definedName>
    <definedName name="M.HOURS" localSheetId="2">#REF!</definedName>
    <definedName name="M.HOURS">#REF!</definedName>
    <definedName name="M51.01" localSheetId="7">#REF!</definedName>
    <definedName name="M51.01" localSheetId="2">#REF!</definedName>
    <definedName name="M51.01">#REF!</definedName>
    <definedName name="M51.02" localSheetId="7">#REF!</definedName>
    <definedName name="M51.02" localSheetId="2">#REF!</definedName>
    <definedName name="M51.02">#REF!</definedName>
    <definedName name="M51.03" localSheetId="7">#REF!</definedName>
    <definedName name="M51.03" localSheetId="2">#REF!</definedName>
    <definedName name="M51.03">#REF!</definedName>
    <definedName name="M51.04">#REF!</definedName>
    <definedName name="M51.05">#REF!</definedName>
    <definedName name="M51.06">#REF!</definedName>
    <definedName name="M51.07">#REF!</definedName>
    <definedName name="M51.08">#REF!</definedName>
    <definedName name="M51.1">#REF!</definedName>
    <definedName name="M51.2">#REF!</definedName>
    <definedName name="M51.3">#REF!</definedName>
    <definedName name="M51.4">#REF!</definedName>
    <definedName name="M51.5">#REF!</definedName>
    <definedName name="M52.071">#REF!</definedName>
    <definedName name="M52.072">#REF!</definedName>
    <definedName name="M52.1">#REF!</definedName>
    <definedName name="M52.11">#REF!</definedName>
    <definedName name="M52.2">#REF!</definedName>
    <definedName name="M52.3">#REF!</definedName>
    <definedName name="M52.4">#REF!</definedName>
    <definedName name="M52.5">#REF!</definedName>
    <definedName name="M52.61">#REF!</definedName>
    <definedName name="M52.62">#REF!</definedName>
    <definedName name="M52.7">#REF!</definedName>
    <definedName name="M52.8">#REF!</definedName>
    <definedName name="M52.9">#REF!</definedName>
    <definedName name="M53.1">#REF!</definedName>
    <definedName name="M53.2">#REF!</definedName>
    <definedName name="M53.4">#REF!</definedName>
    <definedName name="M53.5">#REF!</definedName>
    <definedName name="M54.1">#REF!</definedName>
    <definedName name="M54.10">#REF!</definedName>
    <definedName name="M54.3">#REF!</definedName>
    <definedName name="M54.4">#REF!</definedName>
    <definedName name="M54.5">#REF!</definedName>
    <definedName name="M54.6">#REF!</definedName>
    <definedName name="M54.7">#REF!</definedName>
    <definedName name="M54.8">#REF!</definedName>
    <definedName name="M54.9">#REF!</definedName>
    <definedName name="M55.1">#REF!</definedName>
    <definedName name="M55.2">#REF!</definedName>
    <definedName name="M55.3">#REF!</definedName>
    <definedName name="M55.4">#REF!</definedName>
    <definedName name="M55.5">#REF!</definedName>
    <definedName name="M61.3">#REF!</definedName>
    <definedName name="M63.2">#REF!</definedName>
    <definedName name="M65.1">#REF!</definedName>
    <definedName name="M65.11">#REF!</definedName>
    <definedName name="m65.13">#REF!</definedName>
    <definedName name="M81.0">#REF!</definedName>
    <definedName name="MaterialCost">#REF!</definedName>
    <definedName name="MH51.01">#REF!</definedName>
    <definedName name="MH51.02">#REF!</definedName>
    <definedName name="MH51.03">#REF!</definedName>
    <definedName name="MH51.04">#REF!</definedName>
    <definedName name="MH51.05">#REF!</definedName>
    <definedName name="MH51.06">#REF!</definedName>
    <definedName name="MH51.07">#REF!</definedName>
    <definedName name="MH51.08">#REF!</definedName>
    <definedName name="MH51.1">#REF!</definedName>
    <definedName name="MH51.2">#REF!</definedName>
    <definedName name="MH51.3">#REF!</definedName>
    <definedName name="MH51.4">#REF!</definedName>
    <definedName name="MH51.5">#REF!</definedName>
    <definedName name="MH52.071">#REF!</definedName>
    <definedName name="MH52.072">#REF!</definedName>
    <definedName name="MH52.1">#REF!</definedName>
    <definedName name="MH52.11">#REF!</definedName>
    <definedName name="MH52.2">#REF!</definedName>
    <definedName name="MH52.3">#REF!</definedName>
    <definedName name="MH52.4">#REF!</definedName>
    <definedName name="MH52.5">#REF!</definedName>
    <definedName name="MH52.61">#REF!</definedName>
    <definedName name="MH52.62">#REF!</definedName>
    <definedName name="MH52.7">#REF!</definedName>
    <definedName name="MH52.8">#REF!</definedName>
    <definedName name="MH52.9">#REF!</definedName>
    <definedName name="MH53.1">#REF!</definedName>
    <definedName name="MH53.2">#REF!</definedName>
    <definedName name="MH53.4">#REF!</definedName>
    <definedName name="MH53.5">#REF!</definedName>
    <definedName name="MH54.1">#REF!</definedName>
    <definedName name="MH54.10">#REF!</definedName>
    <definedName name="MH54.2">#REF!</definedName>
    <definedName name="MH54.3">#REF!</definedName>
    <definedName name="MH54.4">#REF!</definedName>
    <definedName name="MH54.5">#REF!</definedName>
    <definedName name="MH54.6">#REF!</definedName>
    <definedName name="MH54.7">#REF!</definedName>
    <definedName name="MH54.8">#REF!</definedName>
    <definedName name="MH54.9">#REF!</definedName>
    <definedName name="MH55.1">#REF!</definedName>
    <definedName name="MH55.2">#REF!</definedName>
    <definedName name="MH55.3">#REF!</definedName>
    <definedName name="MH55.4">#REF!</definedName>
    <definedName name="MH55.5">#REF!</definedName>
    <definedName name="MH61.3">#REF!</definedName>
    <definedName name="MH63.2">#REF!</definedName>
    <definedName name="MH65.1">#REF!</definedName>
    <definedName name="MH65.11">#REF!</definedName>
    <definedName name="mh65.13">#REF!</definedName>
    <definedName name="MH81.0">#REF!</definedName>
    <definedName name="ModularPreassembly">#REF!</definedName>
    <definedName name="NM">#REF!</definedName>
    <definedName name="NO_OF_COLS">#REF!</definedName>
    <definedName name="NO_OF_PAGES">#REF!</definedName>
    <definedName name="NONMAN">#REF!</definedName>
    <definedName name="odActual" hidden="1">0</definedName>
    <definedName name="odBudget" hidden="1">1</definedName>
    <definedName name="odExternal" hidden="1">3</definedName>
    <definedName name="odForecast" hidden="1">2</definedName>
    <definedName name="odPercentOfBudget" hidden="1">200</definedName>
    <definedName name="odPercentOfForecast" hidden="1">210</definedName>
    <definedName name="odPercentVarianceOnBudget" hidden="1">220</definedName>
    <definedName name="odPercentVarianceOnForecast" hidden="1">320</definedName>
    <definedName name="odVarianceOnBudget" hidden="1">300</definedName>
    <definedName name="odVarianceOnForecast" hidden="1">310</definedName>
    <definedName name="Office">#REF!</definedName>
    <definedName name="Office1TotalBurdenCost" localSheetId="7">#REF!</definedName>
    <definedName name="Office1TotalBurdenCost" localSheetId="2">#REF!</definedName>
    <definedName name="Office1TotalBurdenCost">#REF!</definedName>
    <definedName name="Office1TotalHours" localSheetId="7">#REF!</definedName>
    <definedName name="Office1TotalHours" localSheetId="2">#REF!</definedName>
    <definedName name="Office1TotalHours">#REF!</definedName>
    <definedName name="Office1TotalMonths" localSheetId="7">#REF!</definedName>
    <definedName name="Office1TotalMonths" localSheetId="2">#REF!</definedName>
    <definedName name="Office1TotalMonths">#REF!</definedName>
    <definedName name="Office1TotalPRCost" localSheetId="7">#REF!</definedName>
    <definedName name="Office1TotalPRCost" localSheetId="2">#REF!</definedName>
    <definedName name="Office1TotalPRCost">#REF!</definedName>
    <definedName name="Office1TotalRevenue" localSheetId="7">#REF!</definedName>
    <definedName name="Office1TotalRevenue" localSheetId="2">#REF!</definedName>
    <definedName name="Office1TotalRevenue">#REF!</definedName>
    <definedName name="Office2TotalBurdenCost" localSheetId="7">#REF!</definedName>
    <definedName name="Office2TotalBurdenCost" localSheetId="2">#REF!</definedName>
    <definedName name="Office2TotalBurdenCost">#REF!</definedName>
    <definedName name="Office2TotalHours" localSheetId="7">#REF!</definedName>
    <definedName name="Office2TotalHours" localSheetId="2">#REF!</definedName>
    <definedName name="Office2TotalHours">#REF!</definedName>
    <definedName name="Office2TotalMonths" localSheetId="7">#REF!</definedName>
    <definedName name="Office2TotalMonths" localSheetId="2">#REF!</definedName>
    <definedName name="Office2TotalMonths">#REF!</definedName>
    <definedName name="Office2TotalPRCost" localSheetId="7">#REF!</definedName>
    <definedName name="Office2TotalPRCost" localSheetId="2">#REF!</definedName>
    <definedName name="Office2TotalPRCost">#REF!</definedName>
    <definedName name="Office2TotalRevenue" localSheetId="7">#REF!</definedName>
    <definedName name="Office2TotalRevenue" localSheetId="2">#REF!</definedName>
    <definedName name="Office2TotalRevenue">#REF!</definedName>
    <definedName name="Office3TotalBurdenCost" localSheetId="7">#REF!</definedName>
    <definedName name="Office3TotalBurdenCost" localSheetId="2">#REF!</definedName>
    <definedName name="Office3TotalBurdenCost">#REF!</definedName>
    <definedName name="Office3TotalHours" localSheetId="7">#REF!</definedName>
    <definedName name="Office3TotalHours" localSheetId="2">#REF!</definedName>
    <definedName name="Office3TotalHours">#REF!</definedName>
    <definedName name="Office3TotalMonths" localSheetId="7">#REF!</definedName>
    <definedName name="Office3TotalMonths" localSheetId="2">#REF!</definedName>
    <definedName name="Office3TotalMonths">#REF!</definedName>
    <definedName name="Office3TotalPRCost" localSheetId="7">#REF!</definedName>
    <definedName name="Office3TotalPRCost" localSheetId="2">#REF!</definedName>
    <definedName name="Office3TotalPRCost">#REF!</definedName>
    <definedName name="Office3TotalRevenue" localSheetId="7">#REF!</definedName>
    <definedName name="Office3TotalRevenue" localSheetId="2">#REF!</definedName>
    <definedName name="Office3TotalRevenue">#REF!</definedName>
    <definedName name="Office4TotalBurdenCost" localSheetId="7">#REF!</definedName>
    <definedName name="Office4TotalBurdenCost" localSheetId="2">#REF!</definedName>
    <definedName name="Office4TotalBurdenCost">#REF!</definedName>
    <definedName name="Office4TotalHours" localSheetId="7">#REF!</definedName>
    <definedName name="Office4TotalHours" localSheetId="2">#REF!</definedName>
    <definedName name="Office4TotalHours">#REF!</definedName>
    <definedName name="Office4TotalMonths" localSheetId="7">#REF!</definedName>
    <definedName name="Office4TotalMonths" localSheetId="2">#REF!</definedName>
    <definedName name="Office4TotalMonths">#REF!</definedName>
    <definedName name="Office4TotalPRCost" localSheetId="7">#REF!</definedName>
    <definedName name="Office4TotalPRCost" localSheetId="2">#REF!</definedName>
    <definedName name="Office4TotalPRCost">#REF!</definedName>
    <definedName name="Office4TotalRevenue" localSheetId="7">#REF!</definedName>
    <definedName name="Office4TotalRevenue" localSheetId="2">#REF!</definedName>
    <definedName name="Office4TotalRevenue">#REF!</definedName>
    <definedName name="Office5TotalBurdenCost" localSheetId="7">#REF!</definedName>
    <definedName name="Office5TotalBurdenCost" localSheetId="2">#REF!</definedName>
    <definedName name="Office5TotalBurdenCost">#REF!</definedName>
    <definedName name="Office5TotalHours" localSheetId="7">#REF!</definedName>
    <definedName name="Office5TotalHours" localSheetId="2">#REF!</definedName>
    <definedName name="Office5TotalHours">#REF!</definedName>
    <definedName name="Office5TotalMonths" localSheetId="7">#REF!</definedName>
    <definedName name="Office5TotalMonths" localSheetId="2">#REF!</definedName>
    <definedName name="Office5TotalMonths">#REF!</definedName>
    <definedName name="Office5TotalPRCost" localSheetId="7">#REF!</definedName>
    <definedName name="Office5TotalPRCost" localSheetId="2">#REF!</definedName>
    <definedName name="Office5TotalPRCost">#REF!</definedName>
    <definedName name="Office5TotalRevenue" localSheetId="7">#REF!</definedName>
    <definedName name="Office5TotalRevenue" localSheetId="2">#REF!</definedName>
    <definedName name="Office5TotalRevenue">#REF!</definedName>
    <definedName name="Office6TotalBurdenCost" localSheetId="7">#REF!</definedName>
    <definedName name="Office6TotalBurdenCost" localSheetId="2">#REF!</definedName>
    <definedName name="Office6TotalBurdenCost">#REF!</definedName>
    <definedName name="Office6TotalHours" localSheetId="7">#REF!</definedName>
    <definedName name="Office6TotalHours" localSheetId="2">#REF!</definedName>
    <definedName name="Office6TotalHours">#REF!</definedName>
    <definedName name="Office6TotalMonths" localSheetId="7">#REF!</definedName>
    <definedName name="Office6TotalMonths" localSheetId="2">#REF!</definedName>
    <definedName name="Office6TotalMonths">#REF!</definedName>
    <definedName name="Office6TotalPRCost" localSheetId="7">#REF!</definedName>
    <definedName name="Office6TotalPRCost" localSheetId="2">#REF!</definedName>
    <definedName name="Office6TotalPRCost">#REF!</definedName>
    <definedName name="Office6TotalRevenue" localSheetId="7">#REF!</definedName>
    <definedName name="Office6TotalRevenue" localSheetId="2">#REF!</definedName>
    <definedName name="Office6TotalRevenue">#REF!</definedName>
    <definedName name="Office7StaffAverage" localSheetId="7">#REF!</definedName>
    <definedName name="Office7StaffAverage" localSheetId="2">#REF!</definedName>
    <definedName name="Office7StaffAverage">#REF!</definedName>
    <definedName name="Office7StaffPeak" localSheetId="7">#REF!</definedName>
    <definedName name="Office7StaffPeak" localSheetId="2">#REF!</definedName>
    <definedName name="Office7StaffPeak">#REF!</definedName>
    <definedName name="Office7TotalBurdenCost" localSheetId="7">#REF!</definedName>
    <definedName name="Office7TotalBurdenCost" localSheetId="2">#REF!</definedName>
    <definedName name="Office7TotalBurdenCost">#REF!</definedName>
    <definedName name="Office7TotalHours" localSheetId="7">#REF!</definedName>
    <definedName name="Office7TotalHours" localSheetId="2">#REF!</definedName>
    <definedName name="Office7TotalHours">#REF!</definedName>
    <definedName name="Office7TotalMonths" localSheetId="7">#REF!</definedName>
    <definedName name="Office7TotalMonths" localSheetId="2">#REF!</definedName>
    <definedName name="Office7TotalMonths">#REF!</definedName>
    <definedName name="Office7TotalPRCost" localSheetId="7">#REF!</definedName>
    <definedName name="Office7TotalPRCost" localSheetId="2">#REF!</definedName>
    <definedName name="Office7TotalPRCost">#REF!</definedName>
    <definedName name="Office7TotalRevenue" localSheetId="7">#REF!</definedName>
    <definedName name="Office7TotalRevenue" localSheetId="2">#REF!</definedName>
    <definedName name="Office7TotalRevenue">#REF!</definedName>
    <definedName name="origCont" localSheetId="7">#REF!</definedName>
    <definedName name="origCont" localSheetId="2">#REF!</definedName>
    <definedName name="origCont">#REF!</definedName>
    <definedName name="ORP_Data" localSheetId="7">#REF!</definedName>
    <definedName name="ORP_Data" localSheetId="2">#REF!</definedName>
    <definedName name="ORP_Data">#REF!</definedName>
    <definedName name="ORP_Parameters" localSheetId="7">#REF!</definedName>
    <definedName name="ORP_Parameters" localSheetId="2">#REF!</definedName>
    <definedName name="ORP_Parameters">#REF!</definedName>
    <definedName name="ORPdesign_Data" localSheetId="7">#REF!</definedName>
    <definedName name="ORPdesign_Data" localSheetId="2">#REF!</definedName>
    <definedName name="ORPdesign_Data">#REF!</definedName>
    <definedName name="ORPdesign_Parameters" localSheetId="7">#REF!</definedName>
    <definedName name="ORPdesign_Parameters" localSheetId="2">#REF!</definedName>
    <definedName name="ORPdesign_Parameters">#REF!</definedName>
    <definedName name="Oxide_Data" localSheetId="7">#REF!</definedName>
    <definedName name="Oxide_Data" localSheetId="2">#REF!</definedName>
    <definedName name="Oxide_Data">#REF!</definedName>
    <definedName name="Oxide_Parameters" localSheetId="7">#REF!</definedName>
    <definedName name="Oxide_Parameters" localSheetId="2">#REF!</definedName>
    <definedName name="Oxide_Parameters">#REF!</definedName>
    <definedName name="P1_PRNT" localSheetId="7">#REF!</definedName>
    <definedName name="P1_PRNT" localSheetId="2">#REF!</definedName>
    <definedName name="P1_PRNT">#REF!</definedName>
    <definedName name="P2_PRNT" localSheetId="7">#REF!</definedName>
    <definedName name="P2_PRNT" localSheetId="2">#REF!</definedName>
    <definedName name="P2_PRNT">#REF!</definedName>
    <definedName name="P3_PRNT" localSheetId="7">#REF!</definedName>
    <definedName name="P3_PRNT" localSheetId="2">#REF!</definedName>
    <definedName name="P3_PRNT">#REF!</definedName>
    <definedName name="PackageCriticallity" localSheetId="7">#REF!</definedName>
    <definedName name="PackageCriticallity" localSheetId="2">#REF!</definedName>
    <definedName name="PackageCriticallity">#REF!</definedName>
    <definedName name="PackageDiscipline" localSheetId="7">#REF!</definedName>
    <definedName name="PackageDiscipline" localSheetId="2">#REF!</definedName>
    <definedName name="PackageDiscipline">#REF!</definedName>
    <definedName name="PackageEngineer">#REF!</definedName>
    <definedName name="PAGE1">#REF!</definedName>
    <definedName name="PAGE2">#REF!</definedName>
    <definedName name="PAGE3">#REF!</definedName>
    <definedName name="parea">#REF!</definedName>
    <definedName name="PERFORM">#REF!</definedName>
    <definedName name="Phase2">#REF!</definedName>
    <definedName name="PhaseI">#REF!</definedName>
    <definedName name="PhaseIandII">#REF!</definedName>
    <definedName name="PhaseII">#REF!</definedName>
    <definedName name="PMR_APPROVED" localSheetId="7">#REF!</definedName>
    <definedName name="PMR_APPROVED" localSheetId="2">#REF!</definedName>
    <definedName name="PMR_APPROVED">#REF!</definedName>
    <definedName name="prevDates" localSheetId="7">#REF!</definedName>
    <definedName name="prevDates" localSheetId="2">#REF!</definedName>
    <definedName name="prevDates">#REF!</definedName>
    <definedName name="prevUnrRev" localSheetId="7">#REF!</definedName>
    <definedName name="prevUnrRev" localSheetId="2">#REF!</definedName>
    <definedName name="prevUnrRev">#REF!</definedName>
    <definedName name="PRINT" localSheetId="7">#REF!</definedName>
    <definedName name="PRINT" localSheetId="2">#REF!</definedName>
    <definedName name="PRINT">#REF!</definedName>
    <definedName name="_xlnm.Print_Area" localSheetId="0">Cover!$A$1:$M$69</definedName>
    <definedName name="_xlnm.Print_Area" localSheetId="3">'Ph1 Activity Schedule'!$A$1:$G$114</definedName>
    <definedName name="_xlnm.Print_Area" localSheetId="9">'Ph1|2 Supply - Out of date'!$A$1:$BF$179</definedName>
    <definedName name="_xlnm.Print_Area" localSheetId="4">'Ph2 Activity Schedule'!$A$1:$X$222</definedName>
    <definedName name="_xlnm.Print_Area" localSheetId="5">'PLMS Activity Schedule'!$A$1:$K$64</definedName>
    <definedName name="_xlnm.Print_Area" localSheetId="1">'Revision History'!$A$1:$M$67</definedName>
    <definedName name="_xlnm.Print_Area" localSheetId="2">Summary!$A$1:$C$68</definedName>
    <definedName name="_xlnm.Print_Area" localSheetId="6">'Supply BOQ'!$A$1:$AV$198</definedName>
    <definedName name="_xlnm.Print_Area">#REF!</definedName>
    <definedName name="Print_Area_MI" localSheetId="7">#REF!</definedName>
    <definedName name="Print_Area_MI" localSheetId="2">#REF!</definedName>
    <definedName name="Print_Area_MI">#REF!</definedName>
    <definedName name="_xlnm.Print_Titles" localSheetId="3">'Ph1 Activity Schedule'!$1:$7</definedName>
    <definedName name="_xlnm.Print_Titles" localSheetId="9">'Ph1|2 Supply - Out of date'!$A:$D,'Ph1|2 Supply - Out of date'!$1:$9</definedName>
    <definedName name="_xlnm.Print_Titles" localSheetId="4">'Ph2 Activity Schedule'!$A:$B,'Ph2 Activity Schedule'!$1:$4</definedName>
    <definedName name="_xlnm.Print_Titles" localSheetId="5">'PLMS Activity Schedule'!$1:$6</definedName>
    <definedName name="_xlnm.Print_Titles" localSheetId="6">'Supply BOQ'!$A:$B,'Supply BOQ'!$1:$9</definedName>
    <definedName name="_xlnm.Print_Titles">#REF!</definedName>
    <definedName name="PRINT_TITLES_MI" localSheetId="7">#REF!</definedName>
    <definedName name="PRINT_TITLES_MI" localSheetId="2">#REF!</definedName>
    <definedName name="PRINT_TITLES_MI">#REF!</definedName>
    <definedName name="ProcurementOfficer" localSheetId="7">#REF!</definedName>
    <definedName name="ProcurementOfficer" localSheetId="2">#REF!</definedName>
    <definedName name="ProcurementOfficer">#REF!</definedName>
    <definedName name="PROGRESS" localSheetId="7">#REF!</definedName>
    <definedName name="PROGRESS" localSheetId="2">#REF!</definedName>
    <definedName name="PROGRESS">#REF!</definedName>
    <definedName name="Project_Name" localSheetId="7">#REF!</definedName>
    <definedName name="Project_Name" localSheetId="2">#REF!</definedName>
    <definedName name="Project_Name">#REF!</definedName>
    <definedName name="prt_maquina" localSheetId="7">#REF!</definedName>
    <definedName name="prt_maquina" localSheetId="2">#REF!</definedName>
    <definedName name="prt_maquina">#REF!</definedName>
    <definedName name="prt_resumen" localSheetId="7">#REF!</definedName>
    <definedName name="prt_resumen" localSheetId="2">#REF!</definedName>
    <definedName name="prt_resumen">#REF!</definedName>
    <definedName name="PtblLAR" localSheetId="7">#REF!</definedName>
    <definedName name="PtblLAR" localSheetId="2">#REF!</definedName>
    <definedName name="PtblLAR">#REF!</definedName>
    <definedName name="Quality">#REF!</definedName>
    <definedName name="QUANTITY">#REF!</definedName>
    <definedName name="RateAustralia" localSheetId="7">#REF!</definedName>
    <definedName name="RateAustralia" localSheetId="2">#REF!</definedName>
    <definedName name="RateAustralia">#REF!</definedName>
    <definedName name="RateBrazil" localSheetId="7">#REF!</definedName>
    <definedName name="RateBrazil" localSheetId="2">#REF!</definedName>
    <definedName name="RateBrazil">#REF!</definedName>
    <definedName name="RateChile" localSheetId="7">#REF!</definedName>
    <definedName name="RateChile" localSheetId="2">#REF!</definedName>
    <definedName name="RateChile">#REF!</definedName>
    <definedName name="Rates" localSheetId="7">'Resource Rates'!$B$1:$D$29</definedName>
    <definedName name="Rates" localSheetId="2">#REF!</definedName>
    <definedName name="Rates">#REF!</definedName>
    <definedName name="REGISTER" localSheetId="7">#REF!</definedName>
    <definedName name="REGISTER" localSheetId="2">#REF!</definedName>
    <definedName name="REGISTER">#REF!</definedName>
    <definedName name="REVENUE" localSheetId="7">#REF!</definedName>
    <definedName name="REVENUE" localSheetId="2">#REF!</definedName>
    <definedName name="REVENUE">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2087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ptMth">#REF!</definedName>
    <definedName name="rptNo">#REF!</definedName>
    <definedName name="SBPohead">#REF!</definedName>
    <definedName name="SC51.01">#REF!</definedName>
    <definedName name="SC51.02">#REF!</definedName>
    <definedName name="SC51.03">#REF!</definedName>
    <definedName name="SC51.04">#REF!</definedName>
    <definedName name="SC51.05">#REF!</definedName>
    <definedName name="SC51.06">#REF!</definedName>
    <definedName name="SC51.07">#REF!</definedName>
    <definedName name="SC51.08">#REF!</definedName>
    <definedName name="SC51.1">#REF!</definedName>
    <definedName name="SC51.2">#REF!</definedName>
    <definedName name="SC51.3">#REF!</definedName>
    <definedName name="SC51.4">#REF!</definedName>
    <definedName name="SC51.5">#REF!</definedName>
    <definedName name="SC52.071">#REF!</definedName>
    <definedName name="SC52.072">#REF!</definedName>
    <definedName name="SC52.1">#REF!</definedName>
    <definedName name="sc52.11">#REF!</definedName>
    <definedName name="SC52.2">#REF!</definedName>
    <definedName name="SC52.3">#REF!</definedName>
    <definedName name="SC52.4">#REF!</definedName>
    <definedName name="SC52.5">#REF!</definedName>
    <definedName name="SC52.61">#REF!</definedName>
    <definedName name="SC52.62">#REF!</definedName>
    <definedName name="SC52.7">#REF!</definedName>
    <definedName name="SC52.8">#REF!</definedName>
    <definedName name="SC52.9">#REF!</definedName>
    <definedName name="SC53.1">#REF!</definedName>
    <definedName name="SC53.2">#REF!</definedName>
    <definedName name="SC53.4">#REF!</definedName>
    <definedName name="SC53.5">#REF!</definedName>
    <definedName name="SC54.1">#REF!</definedName>
    <definedName name="SC54.10">#REF!</definedName>
    <definedName name="SC54.3">#REF!</definedName>
    <definedName name="SC54.4">#REF!</definedName>
    <definedName name="SC54.5">#REF!</definedName>
    <definedName name="SC54.6">#REF!</definedName>
    <definedName name="SC54.7">#REF!</definedName>
    <definedName name="SC54.8">#REF!</definedName>
    <definedName name="SC54.9">#REF!</definedName>
    <definedName name="SC55.1">#REF!</definedName>
    <definedName name="SC55.2">#REF!</definedName>
    <definedName name="SC55.3">#REF!</definedName>
    <definedName name="SC55.4">#REF!</definedName>
    <definedName name="SC55.5">#REF!</definedName>
    <definedName name="SC61.3">#REF!</definedName>
    <definedName name="SC63.2">#REF!</definedName>
    <definedName name="SC65.1">#REF!</definedName>
    <definedName name="SC65.11">#REF!</definedName>
    <definedName name="sc65.13">#REF!</definedName>
    <definedName name="SC81.0">#REF!</definedName>
    <definedName name="SCA52.2">#REF!</definedName>
    <definedName name="SCP350_Data" localSheetId="7">#REF!</definedName>
    <definedName name="SCP350_Data" localSheetId="2">#REF!</definedName>
    <definedName name="SCP350_Data">#REF!</definedName>
    <definedName name="SCP350_Parameters" localSheetId="7">#REF!</definedName>
    <definedName name="SCP350_Parameters" localSheetId="2">#REF!</definedName>
    <definedName name="SCP350_Parameters">#REF!</definedName>
    <definedName name="SCP350O2_Data" localSheetId="7">#REF!</definedName>
    <definedName name="SCP350O2_Data" localSheetId="2">#REF!</definedName>
    <definedName name="SCP350O2_Data">#REF!</definedName>
    <definedName name="SCP350O2_Parameters" localSheetId="7">#REF!</definedName>
    <definedName name="SCP350O2_Parameters" localSheetId="2">#REF!</definedName>
    <definedName name="SCP350O2_Parameters">#REF!</definedName>
    <definedName name="SCP350O2Max_Data" localSheetId="7">#REF!</definedName>
    <definedName name="SCP350O2Max_Data" localSheetId="2">#REF!</definedName>
    <definedName name="SCP350O2Max_Data">#REF!</definedName>
    <definedName name="SCP350O2Max_Parameters" localSheetId="7">#REF!</definedName>
    <definedName name="SCP350O2Max_Parameters" localSheetId="2">#REF!</definedName>
    <definedName name="SCP350O2Max_Parameters">#REF!</definedName>
    <definedName name="SCTOTAL" localSheetId="7">#REF!</definedName>
    <definedName name="SCTOTAL" localSheetId="2">#REF!</definedName>
    <definedName name="SCTOTAL">#REF!</definedName>
    <definedName name="ShippingStrategy" localSheetId="7">#REF!</definedName>
    <definedName name="ShippingStrategy" localSheetId="2">#REF!</definedName>
    <definedName name="ShippingStrategy">#REF!</definedName>
    <definedName name="SIZE" localSheetId="7">#REF!</definedName>
    <definedName name="SIZE" localSheetId="2">#REF!</definedName>
    <definedName name="SIZE">#REF!</definedName>
    <definedName name="solver_lhs16" hidden="1">#REF!</definedName>
    <definedName name="solver_num" hidden="1">1</definedName>
    <definedName name="solver_rel1" hidden="1">3</definedName>
    <definedName name="solver_rel10" hidden="1">3</definedName>
    <definedName name="solver_rel11" hidden="1">3</definedName>
    <definedName name="solver_rel12" hidden="1">3</definedName>
    <definedName name="solver_rel13" hidden="1">3</definedName>
    <definedName name="solver_rel14" hidden="1">3</definedName>
    <definedName name="solver_rel15" hidden="1">3</definedName>
    <definedName name="solver_rel16" hidden="1">3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el7" hidden="1">3</definedName>
    <definedName name="solver_rel8" hidden="1">3</definedName>
    <definedName name="solver_rel9" hidden="1">3</definedName>
    <definedName name="solver_rhs1" hidden="1">0</definedName>
    <definedName name="solver_rhs10" hidden="1">0</definedName>
    <definedName name="solver_rhs11" hidden="1">0</definedName>
    <definedName name="solver_rhs12" hidden="1">0</definedName>
    <definedName name="solver_rhs13" hidden="1">0</definedName>
    <definedName name="solver_rhs14" hidden="1">0</definedName>
    <definedName name="solver_rhs15" hidden="1">0</definedName>
    <definedName name="solver_rhs16" hidden="1">0</definedName>
    <definedName name="solver_rhs2" hidden="1">0</definedName>
    <definedName name="solver_rhs3" hidden="1">0</definedName>
    <definedName name="solver_rhs4" hidden="1">0</definedName>
    <definedName name="solver_rhs5" hidden="1">0</definedName>
    <definedName name="solver_rhs6" hidden="1">0</definedName>
    <definedName name="solver_rhs7" hidden="1">0</definedName>
    <definedName name="solver_rhs8" hidden="1">0</definedName>
    <definedName name="solver_rhs9" hidden="1">0</definedName>
    <definedName name="solver_typ" hidden="1">3</definedName>
    <definedName name="solver_val" hidden="1">0</definedName>
    <definedName name="Sort">#REF!</definedName>
    <definedName name="SortArea">#REF!</definedName>
    <definedName name="SortArea1162">#REF!</definedName>
    <definedName name="SortArea1162and1593">#REF!</definedName>
    <definedName name="SortArea1593">#REF!</definedName>
    <definedName name="sortarea2">#REF!</definedName>
    <definedName name="SourceCountry">#REF!</definedName>
    <definedName name="Strength" localSheetId="7">#REF!</definedName>
    <definedName name="Strength" localSheetId="2">#REF!</definedName>
    <definedName name="Strength">#REF!</definedName>
    <definedName name="SUBS" localSheetId="7">#REF!</definedName>
    <definedName name="SUBS" localSheetId="2">#REF!</definedName>
    <definedName name="SUBS">#REF!</definedName>
    <definedName name="SUM" localSheetId="7">#REF!</definedName>
    <definedName name="SUM" localSheetId="2">#REF!</definedName>
    <definedName name="SUM">#REF!</definedName>
    <definedName name="SUM_DB_DATA" localSheetId="7">#REF!</definedName>
    <definedName name="SUM_DB_DATA" localSheetId="2">#REF!</definedName>
    <definedName name="SUM_DB_DATA">#REF!</definedName>
    <definedName name="SUMMARY" localSheetId="3">#REF!</definedName>
    <definedName name="SUMMARY" localSheetId="9">#REF!</definedName>
    <definedName name="SUMMARY" localSheetId="4">#REF!</definedName>
    <definedName name="SUMMARY" localSheetId="5">#REF!</definedName>
    <definedName name="SUMMARY" localSheetId="7">#REF!</definedName>
    <definedName name="SUMMARY" localSheetId="2">#REF!</definedName>
    <definedName name="SUMMARY" localSheetId="6">#REF!</definedName>
    <definedName name="SUMMARY">#REF!</definedName>
    <definedName name="SURF" localSheetId="7">#REF!</definedName>
    <definedName name="SURF" localSheetId="2">#REF!</definedName>
    <definedName name="SURF">#REF!</definedName>
    <definedName name="SURFREV" localSheetId="7">#REF!</definedName>
    <definedName name="SURFREV" localSheetId="2">#REF!</definedName>
    <definedName name="SURFREV">#REF!</definedName>
    <definedName name="SWQ15ExportFormat" localSheetId="7">#REF!</definedName>
    <definedName name="SWQ15ExportFormat" localSheetId="2">#REF!</definedName>
    <definedName name="SWQ15ExportFormat">#REF!</definedName>
    <definedName name="Table_1" localSheetId="7">#REF!</definedName>
    <definedName name="Table_1" localSheetId="2">#REF!</definedName>
    <definedName name="Table_1">#REF!</definedName>
    <definedName name="Table_10" localSheetId="7">#REF!</definedName>
    <definedName name="Table_10" localSheetId="2">#REF!</definedName>
    <definedName name="Table_10">#REF!</definedName>
    <definedName name="Table_11" localSheetId="7">#REF!</definedName>
    <definedName name="Table_11" localSheetId="2">#REF!</definedName>
    <definedName name="Table_11">#REF!</definedName>
    <definedName name="Table_2" localSheetId="7">#REF!</definedName>
    <definedName name="Table_2" localSheetId="2">#REF!</definedName>
    <definedName name="Table_2">#REF!</definedName>
    <definedName name="Table_3" localSheetId="7">#REF!</definedName>
    <definedName name="Table_3" localSheetId="2">#REF!</definedName>
    <definedName name="Table_3">#REF!</definedName>
    <definedName name="Table_4" localSheetId="7">#REF!</definedName>
    <definedName name="Table_4" localSheetId="2">#REF!</definedName>
    <definedName name="Table_4">#REF!</definedName>
    <definedName name="Table_5" localSheetId="7">#REF!</definedName>
    <definedName name="Table_5" localSheetId="2">#REF!</definedName>
    <definedName name="Table_5">#REF!</definedName>
    <definedName name="Table_6" localSheetId="7">#REF!</definedName>
    <definedName name="Table_6" localSheetId="2">#REF!</definedName>
    <definedName name="Table_6">#REF!</definedName>
    <definedName name="Table_7" localSheetId="7">#REF!</definedName>
    <definedName name="Table_7" localSheetId="2">#REF!</definedName>
    <definedName name="Table_7">#REF!</definedName>
    <definedName name="Table_8" localSheetId="7">#REF!</definedName>
    <definedName name="Table_8" localSheetId="2">#REF!</definedName>
    <definedName name="Table_8">#REF!</definedName>
    <definedName name="Table_9" localSheetId="7">#REF!</definedName>
    <definedName name="Table_9" localSheetId="2">#REF!</definedName>
    <definedName name="Table_9">#REF!</definedName>
    <definedName name="TechDocsReq" localSheetId="7">#REF!</definedName>
    <definedName name="TechDocsReq" localSheetId="2">#REF!</definedName>
    <definedName name="TechDocsReq">#REF!</definedName>
    <definedName name="TechIssues" localSheetId="7">#REF!</definedName>
    <definedName name="TechIssues" localSheetId="2">#REF!</definedName>
    <definedName name="TechIssues">#REF!</definedName>
    <definedName name="temp" localSheetId="7">#REF!</definedName>
    <definedName name="temp" localSheetId="2">#REF!</definedName>
    <definedName name="temp">#REF!</definedName>
    <definedName name="temp2">#REF!</definedName>
    <definedName name="TEST0">#REF!</definedName>
    <definedName name="TESTHKEY">#REF!</definedName>
    <definedName name="TESTKEYS">#REF!</definedName>
    <definedName name="TESTVKEY">#REF!</definedName>
    <definedName name="TITLE">#REF!</definedName>
    <definedName name="TL_ACTION" localSheetId="7">#REF!</definedName>
    <definedName name="TL_ACTION" localSheetId="2">#REF!</definedName>
    <definedName name="TL_ACTION">#REF!</definedName>
    <definedName name="TL_OPPORTUNITY" localSheetId="7">#REF!</definedName>
    <definedName name="TL_OPPORTUNITY" localSheetId="2">#REF!</definedName>
    <definedName name="TL_OPPORTUNITY">#REF!</definedName>
    <definedName name="TL_THREAT" localSheetId="7">#REF!</definedName>
    <definedName name="TL_THREAT" localSheetId="2">#REF!</definedName>
    <definedName name="TL_THREAT">#REF!</definedName>
    <definedName name="TOT">#N/A</definedName>
    <definedName name="Totalcost" localSheetId="7">#REF!</definedName>
    <definedName name="Totalcost" localSheetId="2">#REF!</definedName>
    <definedName name="Totalcost">#REF!</definedName>
    <definedName name="TotalProjectHours" localSheetId="7">#REF!</definedName>
    <definedName name="TotalProjectHours" localSheetId="2">#REF!</definedName>
    <definedName name="TotalProjectHours">#REF!</definedName>
    <definedName name="TrendBase" localSheetId="7">#REF!</definedName>
    <definedName name="TrendBase" localSheetId="2">#REF!</definedName>
    <definedName name="TrendBase">#REF!</definedName>
    <definedName name="UF" localSheetId="7">#REF!</definedName>
    <definedName name="UF" localSheetId="2">#REF!</definedName>
    <definedName name="UF">#REF!</definedName>
    <definedName name="US" localSheetId="7">#REF!</definedName>
    <definedName name="US" localSheetId="2">#REF!</definedName>
    <definedName name="US">#REF!</definedName>
    <definedName name="WEEKL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40" l="1"/>
  <c r="AC117" i="30"/>
  <c r="AD117" i="30"/>
  <c r="AE117" i="30"/>
  <c r="AF117" i="30"/>
  <c r="AG117" i="30"/>
  <c r="AH117" i="30"/>
  <c r="AI117" i="30"/>
  <c r="AJ117" i="30"/>
  <c r="Z117" i="30" s="1"/>
  <c r="AK117" i="30"/>
  <c r="AL117" i="30"/>
  <c r="AM117" i="30"/>
  <c r="AN117" i="30"/>
  <c r="AO117" i="30"/>
  <c r="AP117" i="30"/>
  <c r="AQ117" i="30"/>
  <c r="AR117" i="30"/>
  <c r="AS117" i="30"/>
  <c r="AT117" i="30"/>
  <c r="AU117" i="30"/>
  <c r="R31" i="30"/>
  <c r="S31" i="30"/>
  <c r="T31" i="30"/>
  <c r="U31" i="30"/>
  <c r="V31" i="30"/>
  <c r="W31" i="30"/>
  <c r="X31" i="30"/>
  <c r="R12" i="30"/>
  <c r="S12" i="30"/>
  <c r="T12" i="30"/>
  <c r="U12" i="30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AU44" i="30"/>
  <c r="AT44" i="30"/>
  <c r="AS44" i="30"/>
  <c r="AR44" i="30"/>
  <c r="AQ44" i="30"/>
  <c r="AP44" i="30"/>
  <c r="AO44" i="30"/>
  <c r="AN44" i="30"/>
  <c r="AM44" i="30"/>
  <c r="AL44" i="30"/>
  <c r="AK44" i="30"/>
  <c r="AJ44" i="30"/>
  <c r="AI44" i="30"/>
  <c r="AH44" i="30"/>
  <c r="AG44" i="30"/>
  <c r="AF44" i="30"/>
  <c r="AE44" i="30"/>
  <c r="AD44" i="30"/>
  <c r="AC44" i="30"/>
  <c r="F44" i="30"/>
  <c r="L6" i="42"/>
  <c r="L5" i="42"/>
  <c r="G6" i="42"/>
  <c r="G5" i="42"/>
  <c r="A5" i="42"/>
  <c r="A66" i="42"/>
  <c r="L67" i="40"/>
  <c r="L66" i="42" s="1"/>
  <c r="J67" i="40"/>
  <c r="A67" i="40"/>
  <c r="A27" i="40"/>
  <c r="I24" i="26"/>
  <c r="H24" i="26"/>
  <c r="G24" i="26"/>
  <c r="E24" i="26"/>
  <c r="D24" i="26"/>
  <c r="Y191" i="30"/>
  <c r="X191" i="30"/>
  <c r="W191" i="30"/>
  <c r="V191" i="30"/>
  <c r="U191" i="30"/>
  <c r="T191" i="30"/>
  <c r="S191" i="30"/>
  <c r="R191" i="30"/>
  <c r="Q191" i="30"/>
  <c r="P191" i="30"/>
  <c r="O191" i="30"/>
  <c r="N191" i="30"/>
  <c r="M191" i="30"/>
  <c r="L191" i="30"/>
  <c r="K191" i="30"/>
  <c r="J191" i="30"/>
  <c r="I191" i="30"/>
  <c r="H191" i="30"/>
  <c r="G191" i="30"/>
  <c r="Y155" i="30"/>
  <c r="X155" i="30"/>
  <c r="W155" i="30"/>
  <c r="V155" i="30"/>
  <c r="U155" i="30"/>
  <c r="T155" i="30"/>
  <c r="S155" i="30"/>
  <c r="R155" i="30"/>
  <c r="Q155" i="30"/>
  <c r="P155" i="30"/>
  <c r="O155" i="30"/>
  <c r="N155" i="30"/>
  <c r="M155" i="30"/>
  <c r="L155" i="30"/>
  <c r="K155" i="30"/>
  <c r="J155" i="30"/>
  <c r="I155" i="30"/>
  <c r="H155" i="30"/>
  <c r="G155" i="30"/>
  <c r="Y119" i="30"/>
  <c r="X119" i="30"/>
  <c r="W119" i="30"/>
  <c r="V119" i="30"/>
  <c r="U119" i="30"/>
  <c r="T119" i="30"/>
  <c r="S119" i="30"/>
  <c r="R119" i="30"/>
  <c r="Q119" i="30"/>
  <c r="P119" i="30"/>
  <c r="O119" i="30"/>
  <c r="N119" i="30"/>
  <c r="M119" i="30"/>
  <c r="L119" i="30"/>
  <c r="K119" i="30"/>
  <c r="J119" i="30"/>
  <c r="I119" i="30"/>
  <c r="H119" i="30"/>
  <c r="G119" i="30"/>
  <c r="Y111" i="30"/>
  <c r="X111" i="30"/>
  <c r="W111" i="30"/>
  <c r="V111" i="30"/>
  <c r="U111" i="30"/>
  <c r="T111" i="30"/>
  <c r="S111" i="30"/>
  <c r="R111" i="30"/>
  <c r="Q111" i="30"/>
  <c r="P111" i="30"/>
  <c r="O111" i="30"/>
  <c r="N111" i="30"/>
  <c r="M111" i="30"/>
  <c r="L111" i="30"/>
  <c r="K111" i="30"/>
  <c r="J111" i="30"/>
  <c r="I111" i="30"/>
  <c r="H111" i="30"/>
  <c r="G111" i="30"/>
  <c r="Y46" i="30"/>
  <c r="X46" i="30"/>
  <c r="W46" i="30"/>
  <c r="V46" i="30"/>
  <c r="U46" i="30"/>
  <c r="T46" i="30"/>
  <c r="S46" i="30"/>
  <c r="R46" i="30"/>
  <c r="Q46" i="30"/>
  <c r="P46" i="30"/>
  <c r="O46" i="30"/>
  <c r="N46" i="30"/>
  <c r="M46" i="30"/>
  <c r="L46" i="30"/>
  <c r="K46" i="30"/>
  <c r="J46" i="30"/>
  <c r="I46" i="30"/>
  <c r="H46" i="30"/>
  <c r="G46" i="30"/>
  <c r="Y38" i="30"/>
  <c r="X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H11" i="30"/>
  <c r="G11" i="30"/>
  <c r="AB195" i="30"/>
  <c r="AA195" i="30"/>
  <c r="Y195" i="30"/>
  <c r="X195" i="30"/>
  <c r="W195" i="30"/>
  <c r="V195" i="30"/>
  <c r="U195" i="30"/>
  <c r="T195" i="30"/>
  <c r="S195" i="30"/>
  <c r="R195" i="30"/>
  <c r="Q195" i="30"/>
  <c r="P195" i="30"/>
  <c r="O195" i="30"/>
  <c r="N195" i="30"/>
  <c r="M195" i="30"/>
  <c r="L195" i="30"/>
  <c r="K195" i="30"/>
  <c r="J195" i="30"/>
  <c r="I195" i="30"/>
  <c r="H195" i="30"/>
  <c r="G195" i="30"/>
  <c r="AB192" i="30"/>
  <c r="AA192" i="30"/>
  <c r="Y192" i="30"/>
  <c r="X192" i="30"/>
  <c r="W192" i="30"/>
  <c r="V192" i="30"/>
  <c r="U192" i="30"/>
  <c r="T192" i="30"/>
  <c r="S192" i="30"/>
  <c r="R192" i="30"/>
  <c r="Q192" i="30"/>
  <c r="P192" i="30"/>
  <c r="O192" i="30"/>
  <c r="N192" i="30"/>
  <c r="M192" i="30"/>
  <c r="L192" i="30"/>
  <c r="K192" i="30"/>
  <c r="J192" i="30"/>
  <c r="I192" i="30"/>
  <c r="H192" i="30"/>
  <c r="G192" i="30"/>
  <c r="AB189" i="30"/>
  <c r="AA189" i="30"/>
  <c r="Y189" i="30"/>
  <c r="X189" i="30"/>
  <c r="W189" i="30"/>
  <c r="V189" i="30"/>
  <c r="U189" i="30"/>
  <c r="T189" i="30"/>
  <c r="S189" i="30"/>
  <c r="R189" i="30"/>
  <c r="Q189" i="30"/>
  <c r="P189" i="30"/>
  <c r="O189" i="30"/>
  <c r="N189" i="30"/>
  <c r="M189" i="30"/>
  <c r="L189" i="30"/>
  <c r="K189" i="30"/>
  <c r="J189" i="30"/>
  <c r="I189" i="30"/>
  <c r="H189" i="30"/>
  <c r="G189" i="30"/>
  <c r="AB184" i="30"/>
  <c r="AA184" i="30"/>
  <c r="Y184" i="30"/>
  <c r="X184" i="30"/>
  <c r="W184" i="30"/>
  <c r="V184" i="30"/>
  <c r="U184" i="30"/>
  <c r="T184" i="30"/>
  <c r="S184" i="30"/>
  <c r="R184" i="30"/>
  <c r="Q184" i="30"/>
  <c r="P184" i="30"/>
  <c r="O184" i="30"/>
  <c r="N184" i="30"/>
  <c r="M184" i="30"/>
  <c r="L184" i="30"/>
  <c r="K184" i="30"/>
  <c r="J184" i="30"/>
  <c r="I184" i="30"/>
  <c r="H184" i="30"/>
  <c r="G184" i="30"/>
  <c r="AB180" i="30"/>
  <c r="AA180" i="30"/>
  <c r="Y180" i="30"/>
  <c r="X180" i="30"/>
  <c r="W180" i="30"/>
  <c r="V180" i="30"/>
  <c r="U180" i="30"/>
  <c r="T180" i="30"/>
  <c r="S180" i="30"/>
  <c r="R180" i="30"/>
  <c r="Q180" i="30"/>
  <c r="P180" i="30"/>
  <c r="O180" i="30"/>
  <c r="N180" i="30"/>
  <c r="M180" i="30"/>
  <c r="L180" i="30"/>
  <c r="K180" i="30"/>
  <c r="J180" i="30"/>
  <c r="I180" i="30"/>
  <c r="H180" i="30"/>
  <c r="G180" i="30"/>
  <c r="AB174" i="30"/>
  <c r="AA174" i="30"/>
  <c r="Y174" i="30"/>
  <c r="X174" i="30"/>
  <c r="W174" i="30"/>
  <c r="V174" i="30"/>
  <c r="U174" i="30"/>
  <c r="T174" i="30"/>
  <c r="S174" i="30"/>
  <c r="R174" i="30"/>
  <c r="Q174" i="30"/>
  <c r="P174" i="30"/>
  <c r="O174" i="30"/>
  <c r="N174" i="30"/>
  <c r="M174" i="30"/>
  <c r="L174" i="30"/>
  <c r="K174" i="30"/>
  <c r="J174" i="30"/>
  <c r="I174" i="30"/>
  <c r="H174" i="30"/>
  <c r="G174" i="30"/>
  <c r="AB168" i="30"/>
  <c r="AA168" i="30"/>
  <c r="Y168" i="30"/>
  <c r="X168" i="30"/>
  <c r="W168" i="30"/>
  <c r="V168" i="30"/>
  <c r="U168" i="30"/>
  <c r="T168" i="30"/>
  <c r="S168" i="30"/>
  <c r="R168" i="30"/>
  <c r="Q168" i="30"/>
  <c r="P168" i="30"/>
  <c r="O168" i="30"/>
  <c r="N168" i="30"/>
  <c r="M168" i="30"/>
  <c r="L168" i="30"/>
  <c r="K168" i="30"/>
  <c r="J168" i="30"/>
  <c r="I168" i="30"/>
  <c r="H168" i="30"/>
  <c r="G168" i="30"/>
  <c r="AB166" i="30"/>
  <c r="AA166" i="30"/>
  <c r="Y166" i="30"/>
  <c r="X166" i="30"/>
  <c r="W166" i="30"/>
  <c r="V166" i="30"/>
  <c r="U166" i="30"/>
  <c r="T166" i="30"/>
  <c r="S166" i="30"/>
  <c r="R166" i="30"/>
  <c r="Q166" i="30"/>
  <c r="P166" i="30"/>
  <c r="O166" i="30"/>
  <c r="N166" i="30"/>
  <c r="M166" i="30"/>
  <c r="L166" i="30"/>
  <c r="K166" i="30"/>
  <c r="J166" i="30"/>
  <c r="I166" i="30"/>
  <c r="H166" i="30"/>
  <c r="G166" i="30"/>
  <c r="AB156" i="30"/>
  <c r="AA156" i="30"/>
  <c r="Y156" i="30"/>
  <c r="X156" i="30"/>
  <c r="W156" i="30"/>
  <c r="V156" i="30"/>
  <c r="U156" i="30"/>
  <c r="T156" i="30"/>
  <c r="S156" i="30"/>
  <c r="R156" i="30"/>
  <c r="Q156" i="30"/>
  <c r="P156" i="30"/>
  <c r="O156" i="30"/>
  <c r="N156" i="30"/>
  <c r="M156" i="30"/>
  <c r="L156" i="30"/>
  <c r="K156" i="30"/>
  <c r="J156" i="30"/>
  <c r="I156" i="30"/>
  <c r="H156" i="30"/>
  <c r="G156" i="30"/>
  <c r="AB153" i="30"/>
  <c r="AA153" i="30"/>
  <c r="Y153" i="30"/>
  <c r="X153" i="30"/>
  <c r="W153" i="30"/>
  <c r="V153" i="30"/>
  <c r="U153" i="30"/>
  <c r="T153" i="30"/>
  <c r="S153" i="30"/>
  <c r="R153" i="30"/>
  <c r="Q153" i="30"/>
  <c r="P153" i="30"/>
  <c r="O153" i="30"/>
  <c r="N153" i="30"/>
  <c r="M153" i="30"/>
  <c r="L153" i="30"/>
  <c r="K153" i="30"/>
  <c r="J153" i="30"/>
  <c r="I153" i="30"/>
  <c r="H153" i="30"/>
  <c r="G153" i="30"/>
  <c r="AB148" i="30"/>
  <c r="AA148" i="30"/>
  <c r="Y148" i="30"/>
  <c r="X148" i="30"/>
  <c r="W148" i="30"/>
  <c r="V148" i="30"/>
  <c r="U148" i="30"/>
  <c r="T148" i="30"/>
  <c r="S148" i="30"/>
  <c r="R148" i="30"/>
  <c r="Q148" i="30"/>
  <c r="P148" i="30"/>
  <c r="O148" i="30"/>
  <c r="N148" i="30"/>
  <c r="M148" i="30"/>
  <c r="L148" i="30"/>
  <c r="K148" i="30"/>
  <c r="J148" i="30"/>
  <c r="I148" i="30"/>
  <c r="H148" i="30"/>
  <c r="G148" i="30"/>
  <c r="AB144" i="30"/>
  <c r="AA144" i="30"/>
  <c r="Y144" i="30"/>
  <c r="X144" i="30"/>
  <c r="W144" i="30"/>
  <c r="V144" i="30"/>
  <c r="U144" i="30"/>
  <c r="T144" i="30"/>
  <c r="S144" i="30"/>
  <c r="R144" i="30"/>
  <c r="Q144" i="30"/>
  <c r="P144" i="30"/>
  <c r="O144" i="30"/>
  <c r="N144" i="30"/>
  <c r="M144" i="30"/>
  <c r="L144" i="30"/>
  <c r="K144" i="30"/>
  <c r="J144" i="30"/>
  <c r="I144" i="30"/>
  <c r="H144" i="30"/>
  <c r="G144" i="30"/>
  <c r="AB138" i="30"/>
  <c r="AA138" i="30"/>
  <c r="Y138" i="30"/>
  <c r="X138" i="30"/>
  <c r="W138" i="30"/>
  <c r="V138" i="30"/>
  <c r="U138" i="30"/>
  <c r="T138" i="30"/>
  <c r="S138" i="30"/>
  <c r="R138" i="30"/>
  <c r="Q138" i="30"/>
  <c r="P138" i="30"/>
  <c r="O138" i="30"/>
  <c r="N138" i="30"/>
  <c r="M138" i="30"/>
  <c r="L138" i="30"/>
  <c r="K138" i="30"/>
  <c r="J138" i="30"/>
  <c r="I138" i="30"/>
  <c r="H138" i="30"/>
  <c r="G138" i="30"/>
  <c r="AB132" i="30"/>
  <c r="AA132" i="30"/>
  <c r="Y132" i="30"/>
  <c r="X132" i="30"/>
  <c r="W132" i="30"/>
  <c r="V132" i="30"/>
  <c r="U132" i="30"/>
  <c r="T132" i="30"/>
  <c r="S132" i="30"/>
  <c r="R132" i="30"/>
  <c r="Q132" i="30"/>
  <c r="P132" i="30"/>
  <c r="O132" i="30"/>
  <c r="N132" i="30"/>
  <c r="M132" i="30"/>
  <c r="L132" i="30"/>
  <c r="K132" i="30"/>
  <c r="J132" i="30"/>
  <c r="I132" i="30"/>
  <c r="H132" i="30"/>
  <c r="G132" i="30"/>
  <c r="AB130" i="30"/>
  <c r="AA130" i="30"/>
  <c r="Y130" i="30"/>
  <c r="X130" i="30"/>
  <c r="W130" i="30"/>
  <c r="V130" i="30"/>
  <c r="U130" i="30"/>
  <c r="T130" i="30"/>
  <c r="S130" i="30"/>
  <c r="R130" i="30"/>
  <c r="Q130" i="30"/>
  <c r="P130" i="30"/>
  <c r="O130" i="30"/>
  <c r="N130" i="30"/>
  <c r="M130" i="30"/>
  <c r="L130" i="30"/>
  <c r="K130" i="30"/>
  <c r="J130" i="30"/>
  <c r="I130" i="30"/>
  <c r="H130" i="30"/>
  <c r="G130" i="30"/>
  <c r="AB120" i="30"/>
  <c r="AA120" i="30"/>
  <c r="Y120" i="30"/>
  <c r="X120" i="30"/>
  <c r="W120" i="30"/>
  <c r="V120" i="30"/>
  <c r="U120" i="30"/>
  <c r="T120" i="30"/>
  <c r="S120" i="30"/>
  <c r="R120" i="30"/>
  <c r="Q120" i="30"/>
  <c r="P120" i="30"/>
  <c r="O120" i="30"/>
  <c r="N120" i="30"/>
  <c r="M120" i="30"/>
  <c r="L120" i="30"/>
  <c r="K120" i="30"/>
  <c r="J120" i="30"/>
  <c r="I120" i="30"/>
  <c r="H120" i="30"/>
  <c r="G120" i="30"/>
  <c r="AB112" i="30"/>
  <c r="AB111" i="30" s="1"/>
  <c r="AA112" i="30"/>
  <c r="AA111" i="30" s="1"/>
  <c r="Y112" i="30"/>
  <c r="X112" i="30"/>
  <c r="W112" i="30"/>
  <c r="V112" i="30"/>
  <c r="U112" i="30"/>
  <c r="T112" i="30"/>
  <c r="S112" i="30"/>
  <c r="R112" i="30"/>
  <c r="Q112" i="30"/>
  <c r="P112" i="30"/>
  <c r="O112" i="30"/>
  <c r="N112" i="30"/>
  <c r="M112" i="30"/>
  <c r="L112" i="30"/>
  <c r="K112" i="30"/>
  <c r="J112" i="30"/>
  <c r="I112" i="30"/>
  <c r="H112" i="30"/>
  <c r="G112" i="30"/>
  <c r="AB109" i="30"/>
  <c r="AA109" i="30"/>
  <c r="Y109" i="30"/>
  <c r="X109" i="30"/>
  <c r="W109" i="30"/>
  <c r="V109" i="30"/>
  <c r="U109" i="30"/>
  <c r="T109" i="30"/>
  <c r="S109" i="30"/>
  <c r="R109" i="30"/>
  <c r="Q109" i="30"/>
  <c r="P109" i="30"/>
  <c r="O109" i="30"/>
  <c r="N109" i="30"/>
  <c r="M109" i="30"/>
  <c r="L109" i="30"/>
  <c r="K109" i="30"/>
  <c r="J109" i="30"/>
  <c r="I109" i="30"/>
  <c r="H109" i="30"/>
  <c r="G109" i="30"/>
  <c r="AB99" i="30"/>
  <c r="AA99" i="30"/>
  <c r="Y99" i="30"/>
  <c r="X99" i="30"/>
  <c r="W99" i="30"/>
  <c r="V99" i="30"/>
  <c r="U99" i="30"/>
  <c r="T99" i="30"/>
  <c r="S99" i="30"/>
  <c r="R99" i="30"/>
  <c r="Q99" i="30"/>
  <c r="P99" i="30"/>
  <c r="O99" i="30"/>
  <c r="N99" i="30"/>
  <c r="M99" i="30"/>
  <c r="L99" i="30"/>
  <c r="K99" i="30"/>
  <c r="J99" i="30"/>
  <c r="I99" i="30"/>
  <c r="H99" i="30"/>
  <c r="G99" i="30"/>
  <c r="AB67" i="30"/>
  <c r="AA67" i="30"/>
  <c r="Y67" i="30"/>
  <c r="X67" i="30"/>
  <c r="W67" i="30"/>
  <c r="V67" i="30"/>
  <c r="U67" i="30"/>
  <c r="T67" i="30"/>
  <c r="S67" i="30"/>
  <c r="R67" i="30"/>
  <c r="Q67" i="30"/>
  <c r="P67" i="30"/>
  <c r="O67" i="30"/>
  <c r="N67" i="30"/>
  <c r="M67" i="30"/>
  <c r="L67" i="30"/>
  <c r="K67" i="30"/>
  <c r="J67" i="30"/>
  <c r="I67" i="30"/>
  <c r="H67" i="30"/>
  <c r="G67" i="30"/>
  <c r="AB54" i="30"/>
  <c r="AA54" i="30"/>
  <c r="Y54" i="30"/>
  <c r="X54" i="30"/>
  <c r="W54" i="30"/>
  <c r="V54" i="30"/>
  <c r="U54" i="30"/>
  <c r="T54" i="30"/>
  <c r="S54" i="30"/>
  <c r="R54" i="30"/>
  <c r="Q54" i="30"/>
  <c r="P54" i="30"/>
  <c r="O54" i="30"/>
  <c r="N54" i="30"/>
  <c r="M54" i="30"/>
  <c r="L54" i="30"/>
  <c r="K54" i="30"/>
  <c r="J54" i="30"/>
  <c r="I54" i="30"/>
  <c r="H54" i="30"/>
  <c r="G54" i="30"/>
  <c r="AB47" i="30"/>
  <c r="AA47" i="30"/>
  <c r="Y47" i="30"/>
  <c r="X47" i="30"/>
  <c r="W47" i="30"/>
  <c r="V47" i="30"/>
  <c r="U47" i="30"/>
  <c r="T47" i="30"/>
  <c r="S47" i="30"/>
  <c r="R47" i="30"/>
  <c r="Q47" i="30"/>
  <c r="P47" i="30"/>
  <c r="O47" i="30"/>
  <c r="N47" i="30"/>
  <c r="M47" i="30"/>
  <c r="L47" i="30"/>
  <c r="K47" i="30"/>
  <c r="J47" i="30"/>
  <c r="I47" i="30"/>
  <c r="H47" i="30"/>
  <c r="G47" i="30"/>
  <c r="AB39" i="30"/>
  <c r="AB38" i="30" s="1"/>
  <c r="AA39" i="30"/>
  <c r="AA38" i="30" s="1"/>
  <c r="Y39" i="30"/>
  <c r="X39" i="30"/>
  <c r="W39" i="30"/>
  <c r="V39" i="30"/>
  <c r="U39" i="30"/>
  <c r="T39" i="30"/>
  <c r="S39" i="30"/>
  <c r="R39" i="30"/>
  <c r="Q39" i="30"/>
  <c r="P39" i="30"/>
  <c r="O39" i="30"/>
  <c r="N39" i="30"/>
  <c r="M39" i="30"/>
  <c r="L39" i="30"/>
  <c r="K39" i="30"/>
  <c r="J39" i="30"/>
  <c r="I39" i="30"/>
  <c r="H39" i="30"/>
  <c r="G39" i="30"/>
  <c r="AU197" i="30"/>
  <c r="AT197" i="30"/>
  <c r="AS197" i="30"/>
  <c r="AR197" i="30"/>
  <c r="AQ197" i="30"/>
  <c r="AP197" i="30"/>
  <c r="AO197" i="30"/>
  <c r="AN197" i="30"/>
  <c r="AM197" i="30"/>
  <c r="AL197" i="30"/>
  <c r="AK197" i="30"/>
  <c r="AJ197" i="30"/>
  <c r="AI197" i="30"/>
  <c r="AH197" i="30"/>
  <c r="AG197" i="30"/>
  <c r="AF197" i="30"/>
  <c r="AE197" i="30"/>
  <c r="AD197" i="30"/>
  <c r="AC197" i="30"/>
  <c r="AU196" i="30"/>
  <c r="AT196" i="30"/>
  <c r="AS196" i="30"/>
  <c r="AR196" i="30"/>
  <c r="AQ196" i="30"/>
  <c r="AP196" i="30"/>
  <c r="AO196" i="30"/>
  <c r="AN196" i="30"/>
  <c r="AM196" i="30"/>
  <c r="AL196" i="30"/>
  <c r="AK196" i="30"/>
  <c r="AJ196" i="30"/>
  <c r="AI196" i="30"/>
  <c r="AH196" i="30"/>
  <c r="AG196" i="30"/>
  <c r="AF196" i="30"/>
  <c r="AE196" i="30"/>
  <c r="AD196" i="30"/>
  <c r="AC196" i="30"/>
  <c r="AU194" i="30"/>
  <c r="AT194" i="30"/>
  <c r="AS194" i="30"/>
  <c r="AR194" i="30"/>
  <c r="AQ194" i="30"/>
  <c r="AP194" i="30"/>
  <c r="AO194" i="30"/>
  <c r="AN194" i="30"/>
  <c r="AM194" i="30"/>
  <c r="AL194" i="30"/>
  <c r="AK194" i="30"/>
  <c r="AJ194" i="30"/>
  <c r="AI194" i="30"/>
  <c r="AH194" i="30"/>
  <c r="AG194" i="30"/>
  <c r="AF194" i="30"/>
  <c r="AE194" i="30"/>
  <c r="AD194" i="30"/>
  <c r="AC194" i="30"/>
  <c r="AU193" i="30"/>
  <c r="AT193" i="30"/>
  <c r="AS193" i="30"/>
  <c r="AR193" i="30"/>
  <c r="AQ193" i="30"/>
  <c r="AP193" i="30"/>
  <c r="AO193" i="30"/>
  <c r="AN193" i="30"/>
  <c r="AM193" i="30"/>
  <c r="AL193" i="30"/>
  <c r="AK193" i="30"/>
  <c r="AJ193" i="30"/>
  <c r="AI193" i="30"/>
  <c r="AH193" i="30"/>
  <c r="AG193" i="30"/>
  <c r="AF193" i="30"/>
  <c r="AE193" i="30"/>
  <c r="AD193" i="30"/>
  <c r="AC193" i="30"/>
  <c r="AU190" i="30"/>
  <c r="AU189" i="30" s="1"/>
  <c r="AT190" i="30"/>
  <c r="AT189" i="30" s="1"/>
  <c r="AS190" i="30"/>
  <c r="AS189" i="30" s="1"/>
  <c r="AR190" i="30"/>
  <c r="AR189" i="30" s="1"/>
  <c r="AQ190" i="30"/>
  <c r="AQ189" i="30" s="1"/>
  <c r="AP190" i="30"/>
  <c r="AP189" i="30" s="1"/>
  <c r="AO190" i="30"/>
  <c r="AO189" i="30" s="1"/>
  <c r="AN190" i="30"/>
  <c r="AN189" i="30" s="1"/>
  <c r="AM190" i="30"/>
  <c r="AM189" i="30" s="1"/>
  <c r="AL190" i="30"/>
  <c r="AL189" i="30" s="1"/>
  <c r="AK190" i="30"/>
  <c r="AK189" i="30" s="1"/>
  <c r="AJ190" i="30"/>
  <c r="AJ189" i="30" s="1"/>
  <c r="AI190" i="30"/>
  <c r="AI189" i="30" s="1"/>
  <c r="AH190" i="30"/>
  <c r="AH189" i="30" s="1"/>
  <c r="AG190" i="30"/>
  <c r="AG189" i="30" s="1"/>
  <c r="AF190" i="30"/>
  <c r="AF189" i="30" s="1"/>
  <c r="AE190" i="30"/>
  <c r="AE189" i="30" s="1"/>
  <c r="AD190" i="30"/>
  <c r="AD189" i="30" s="1"/>
  <c r="AC190" i="30"/>
  <c r="AU188" i="30"/>
  <c r="AT188" i="30"/>
  <c r="AS188" i="30"/>
  <c r="AR188" i="30"/>
  <c r="AQ188" i="30"/>
  <c r="AP188" i="30"/>
  <c r="AO188" i="30"/>
  <c r="AN188" i="30"/>
  <c r="AM188" i="30"/>
  <c r="AL188" i="30"/>
  <c r="AK188" i="30"/>
  <c r="AJ188" i="30"/>
  <c r="AI188" i="30"/>
  <c r="AH188" i="30"/>
  <c r="AG188" i="30"/>
  <c r="AF188" i="30"/>
  <c r="AE188" i="30"/>
  <c r="AD188" i="30"/>
  <c r="AC188" i="30"/>
  <c r="AU187" i="30"/>
  <c r="AT187" i="30"/>
  <c r="AS187" i="30"/>
  <c r="AR187" i="30"/>
  <c r="AQ187" i="30"/>
  <c r="AP187" i="30"/>
  <c r="AO187" i="30"/>
  <c r="AN187" i="30"/>
  <c r="AM187" i="30"/>
  <c r="AL187" i="30"/>
  <c r="AK187" i="30"/>
  <c r="AJ187" i="30"/>
  <c r="AI187" i="30"/>
  <c r="AH187" i="30"/>
  <c r="AG187" i="30"/>
  <c r="AF187" i="30"/>
  <c r="AE187" i="30"/>
  <c r="AD187" i="30"/>
  <c r="AC187" i="30"/>
  <c r="AU186" i="30"/>
  <c r="AT186" i="30"/>
  <c r="AS186" i="30"/>
  <c r="AR186" i="30"/>
  <c r="AQ186" i="30"/>
  <c r="AP186" i="30"/>
  <c r="AO186" i="30"/>
  <c r="AN186" i="30"/>
  <c r="AM186" i="30"/>
  <c r="AL186" i="30"/>
  <c r="AK186" i="30"/>
  <c r="AJ186" i="30"/>
  <c r="AI186" i="30"/>
  <c r="AH186" i="30"/>
  <c r="AG186" i="30"/>
  <c r="AF186" i="30"/>
  <c r="AE186" i="30"/>
  <c r="AD186" i="30"/>
  <c r="AC186" i="30"/>
  <c r="AU185" i="30"/>
  <c r="AT185" i="30"/>
  <c r="AS185" i="30"/>
  <c r="AR185" i="30"/>
  <c r="AQ185" i="30"/>
  <c r="AP185" i="30"/>
  <c r="AO185" i="30"/>
  <c r="AN185" i="30"/>
  <c r="AM185" i="30"/>
  <c r="AL185" i="30"/>
  <c r="AK185" i="30"/>
  <c r="AJ185" i="30"/>
  <c r="AI185" i="30"/>
  <c r="AH185" i="30"/>
  <c r="AG185" i="30"/>
  <c r="AF185" i="30"/>
  <c r="AE185" i="30"/>
  <c r="AD185" i="30"/>
  <c r="AC185" i="30"/>
  <c r="AU183" i="30"/>
  <c r="AT183" i="30"/>
  <c r="AS183" i="30"/>
  <c r="AR183" i="30"/>
  <c r="AQ183" i="30"/>
  <c r="AP183" i="30"/>
  <c r="AO183" i="30"/>
  <c r="AN183" i="30"/>
  <c r="AM183" i="30"/>
  <c r="AL183" i="30"/>
  <c r="AK183" i="30"/>
  <c r="AJ183" i="30"/>
  <c r="AI183" i="30"/>
  <c r="AH183" i="30"/>
  <c r="AG183" i="30"/>
  <c r="AF183" i="30"/>
  <c r="AE183" i="30"/>
  <c r="AD183" i="30"/>
  <c r="AC183" i="30"/>
  <c r="AU182" i="30"/>
  <c r="AT182" i="30"/>
  <c r="AS182" i="30"/>
  <c r="AR182" i="30"/>
  <c r="AQ182" i="30"/>
  <c r="AP182" i="30"/>
  <c r="AO182" i="30"/>
  <c r="AN182" i="30"/>
  <c r="AM182" i="30"/>
  <c r="AL182" i="30"/>
  <c r="AK182" i="30"/>
  <c r="AJ182" i="30"/>
  <c r="AI182" i="30"/>
  <c r="AH182" i="30"/>
  <c r="AG182" i="30"/>
  <c r="AF182" i="30"/>
  <c r="AE182" i="30"/>
  <c r="AD182" i="30"/>
  <c r="AC182" i="30"/>
  <c r="AU181" i="30"/>
  <c r="AT181" i="30"/>
  <c r="AS181" i="30"/>
  <c r="AR181" i="30"/>
  <c r="AQ181" i="30"/>
  <c r="AP181" i="30"/>
  <c r="AO181" i="30"/>
  <c r="AN181" i="30"/>
  <c r="AM181" i="30"/>
  <c r="AL181" i="30"/>
  <c r="AK181" i="30"/>
  <c r="AJ181" i="30"/>
  <c r="AI181" i="30"/>
  <c r="AH181" i="30"/>
  <c r="AG181" i="30"/>
  <c r="AF181" i="30"/>
  <c r="AE181" i="30"/>
  <c r="AD181" i="30"/>
  <c r="AC181" i="30"/>
  <c r="AU179" i="30"/>
  <c r="AT179" i="30"/>
  <c r="AS179" i="30"/>
  <c r="AR179" i="30"/>
  <c r="AQ179" i="30"/>
  <c r="AP179" i="30"/>
  <c r="AO179" i="30"/>
  <c r="AN179" i="30"/>
  <c r="AM179" i="30"/>
  <c r="AL179" i="30"/>
  <c r="AK179" i="30"/>
  <c r="AJ179" i="30"/>
  <c r="AI179" i="30"/>
  <c r="AH179" i="30"/>
  <c r="AG179" i="30"/>
  <c r="AF179" i="30"/>
  <c r="AE179" i="30"/>
  <c r="AD179" i="30"/>
  <c r="AC179" i="30"/>
  <c r="AU178" i="30"/>
  <c r="AT178" i="30"/>
  <c r="AS178" i="30"/>
  <c r="AR178" i="30"/>
  <c r="AQ178" i="30"/>
  <c r="AP178" i="30"/>
  <c r="AO178" i="30"/>
  <c r="AN178" i="30"/>
  <c r="AM178" i="30"/>
  <c r="AL178" i="30"/>
  <c r="AK178" i="30"/>
  <c r="AJ178" i="30"/>
  <c r="AI178" i="30"/>
  <c r="AH178" i="30"/>
  <c r="AG178" i="30"/>
  <c r="AF178" i="30"/>
  <c r="AE178" i="30"/>
  <c r="AD178" i="30"/>
  <c r="AC178" i="30"/>
  <c r="AU177" i="30"/>
  <c r="AT177" i="30"/>
  <c r="AS177" i="30"/>
  <c r="AR177" i="30"/>
  <c r="AQ177" i="30"/>
  <c r="AP177" i="30"/>
  <c r="AO177" i="30"/>
  <c r="AN177" i="30"/>
  <c r="AM177" i="30"/>
  <c r="AL177" i="30"/>
  <c r="AK177" i="30"/>
  <c r="AJ177" i="30"/>
  <c r="AI177" i="30"/>
  <c r="AH177" i="30"/>
  <c r="AG177" i="30"/>
  <c r="AF177" i="30"/>
  <c r="AE177" i="30"/>
  <c r="AD177" i="30"/>
  <c r="AC177" i="30"/>
  <c r="AU176" i="30"/>
  <c r="AT176" i="30"/>
  <c r="AS176" i="30"/>
  <c r="AR176" i="30"/>
  <c r="AQ176" i="30"/>
  <c r="AP176" i="30"/>
  <c r="AO176" i="30"/>
  <c r="AN176" i="30"/>
  <c r="AM176" i="30"/>
  <c r="AL176" i="30"/>
  <c r="AK176" i="30"/>
  <c r="AJ176" i="30"/>
  <c r="AI176" i="30"/>
  <c r="AH176" i="30"/>
  <c r="AG176" i="30"/>
  <c r="AF176" i="30"/>
  <c r="AE176" i="30"/>
  <c r="AD176" i="30"/>
  <c r="AC176" i="30"/>
  <c r="AU175" i="30"/>
  <c r="AT175" i="30"/>
  <c r="AS175" i="30"/>
  <c r="AR175" i="30"/>
  <c r="AQ175" i="30"/>
  <c r="AP175" i="30"/>
  <c r="AO175" i="30"/>
  <c r="AN175" i="30"/>
  <c r="AM175" i="30"/>
  <c r="AL175" i="30"/>
  <c r="AK175" i="30"/>
  <c r="AJ175" i="30"/>
  <c r="AI175" i="30"/>
  <c r="AH175" i="30"/>
  <c r="AG175" i="30"/>
  <c r="AF175" i="30"/>
  <c r="AE175" i="30"/>
  <c r="AD175" i="30"/>
  <c r="AC175" i="30"/>
  <c r="AU173" i="30"/>
  <c r="AT173" i="30"/>
  <c r="AS173" i="30"/>
  <c r="AR173" i="30"/>
  <c r="AQ173" i="30"/>
  <c r="AP173" i="30"/>
  <c r="AO173" i="30"/>
  <c r="AN173" i="30"/>
  <c r="AM173" i="30"/>
  <c r="AL173" i="30"/>
  <c r="AK173" i="30"/>
  <c r="AJ173" i="30"/>
  <c r="AI173" i="30"/>
  <c r="AH173" i="30"/>
  <c r="AG173" i="30"/>
  <c r="AF173" i="30"/>
  <c r="AE173" i="30"/>
  <c r="AD173" i="30"/>
  <c r="AC173" i="30"/>
  <c r="AU172" i="30"/>
  <c r="AT172" i="30"/>
  <c r="AS172" i="30"/>
  <c r="AR172" i="30"/>
  <c r="AQ172" i="30"/>
  <c r="AP172" i="30"/>
  <c r="AO172" i="30"/>
  <c r="AN172" i="30"/>
  <c r="AM172" i="30"/>
  <c r="AL172" i="30"/>
  <c r="AK172" i="30"/>
  <c r="AJ172" i="30"/>
  <c r="AI172" i="30"/>
  <c r="AH172" i="30"/>
  <c r="AG172" i="30"/>
  <c r="AF172" i="30"/>
  <c r="AE172" i="30"/>
  <c r="AD172" i="30"/>
  <c r="AC172" i="30"/>
  <c r="AU171" i="30"/>
  <c r="AT171" i="30"/>
  <c r="AS171" i="30"/>
  <c r="AR171" i="30"/>
  <c r="AQ171" i="30"/>
  <c r="AP171" i="30"/>
  <c r="AO171" i="30"/>
  <c r="AN171" i="30"/>
  <c r="AM171" i="30"/>
  <c r="AL171" i="30"/>
  <c r="AK171" i="30"/>
  <c r="AJ171" i="30"/>
  <c r="AI171" i="30"/>
  <c r="AH171" i="30"/>
  <c r="AG171" i="30"/>
  <c r="AF171" i="30"/>
  <c r="AE171" i="30"/>
  <c r="AD171" i="30"/>
  <c r="AC171" i="30"/>
  <c r="AU170" i="30"/>
  <c r="AT170" i="30"/>
  <c r="AS170" i="30"/>
  <c r="AR170" i="30"/>
  <c r="AQ170" i="30"/>
  <c r="AP170" i="30"/>
  <c r="AO170" i="30"/>
  <c r="AN170" i="30"/>
  <c r="AM170" i="30"/>
  <c r="AL170" i="30"/>
  <c r="AK170" i="30"/>
  <c r="AJ170" i="30"/>
  <c r="AI170" i="30"/>
  <c r="AH170" i="30"/>
  <c r="AG170" i="30"/>
  <c r="AF170" i="30"/>
  <c r="AE170" i="30"/>
  <c r="AD170" i="30"/>
  <c r="AC170" i="30"/>
  <c r="AU169" i="30"/>
  <c r="AT169" i="30"/>
  <c r="AS169" i="30"/>
  <c r="AR169" i="30"/>
  <c r="AQ169" i="30"/>
  <c r="AP169" i="30"/>
  <c r="AO169" i="30"/>
  <c r="AN169" i="30"/>
  <c r="AM169" i="30"/>
  <c r="AL169" i="30"/>
  <c r="AK169" i="30"/>
  <c r="AJ169" i="30"/>
  <c r="AI169" i="30"/>
  <c r="AH169" i="30"/>
  <c r="AG169" i="30"/>
  <c r="AF169" i="30"/>
  <c r="AE169" i="30"/>
  <c r="AD169" i="30"/>
  <c r="AC169" i="30"/>
  <c r="AU167" i="30"/>
  <c r="AU166" i="30" s="1"/>
  <c r="AT167" i="30"/>
  <c r="AT166" i="30" s="1"/>
  <c r="AS167" i="30"/>
  <c r="AS166" i="30" s="1"/>
  <c r="AR167" i="30"/>
  <c r="AR166" i="30" s="1"/>
  <c r="AQ167" i="30"/>
  <c r="AQ166" i="30" s="1"/>
  <c r="AP167" i="30"/>
  <c r="AP166" i="30" s="1"/>
  <c r="AO167" i="30"/>
  <c r="AO166" i="30" s="1"/>
  <c r="AN167" i="30"/>
  <c r="AN166" i="30" s="1"/>
  <c r="AM167" i="30"/>
  <c r="AM166" i="30" s="1"/>
  <c r="AL167" i="30"/>
  <c r="AL166" i="30" s="1"/>
  <c r="AK167" i="30"/>
  <c r="AK166" i="30" s="1"/>
  <c r="AJ167" i="30"/>
  <c r="AJ166" i="30" s="1"/>
  <c r="AI167" i="30"/>
  <c r="AI166" i="30" s="1"/>
  <c r="AH167" i="30"/>
  <c r="AH166" i="30" s="1"/>
  <c r="AG167" i="30"/>
  <c r="AG166" i="30" s="1"/>
  <c r="AF167" i="30"/>
  <c r="AF166" i="30" s="1"/>
  <c r="AE167" i="30"/>
  <c r="AD167" i="30"/>
  <c r="AD166" i="30" s="1"/>
  <c r="AC167" i="30"/>
  <c r="AC166" i="30" s="1"/>
  <c r="AU165" i="30"/>
  <c r="AT165" i="30"/>
  <c r="AS165" i="30"/>
  <c r="AR165" i="30"/>
  <c r="AQ165" i="30"/>
  <c r="AP165" i="30"/>
  <c r="AO165" i="30"/>
  <c r="AN165" i="30"/>
  <c r="AM165" i="30"/>
  <c r="AL165" i="30"/>
  <c r="AK165" i="30"/>
  <c r="AJ165" i="30"/>
  <c r="AI165" i="30"/>
  <c r="AH165" i="30"/>
  <c r="AG165" i="30"/>
  <c r="AF165" i="30"/>
  <c r="AE165" i="30"/>
  <c r="AD165" i="30"/>
  <c r="AC165" i="30"/>
  <c r="AU164" i="30"/>
  <c r="AT164" i="30"/>
  <c r="AS164" i="30"/>
  <c r="AR164" i="30"/>
  <c r="AQ164" i="30"/>
  <c r="AP164" i="30"/>
  <c r="AO164" i="30"/>
  <c r="AN164" i="30"/>
  <c r="AM164" i="30"/>
  <c r="AL164" i="30"/>
  <c r="AK164" i="30"/>
  <c r="AJ164" i="30"/>
  <c r="AI164" i="30"/>
  <c r="AH164" i="30"/>
  <c r="AG164" i="30"/>
  <c r="AF164" i="30"/>
  <c r="AE164" i="30"/>
  <c r="AD164" i="30"/>
  <c r="AC164" i="30"/>
  <c r="AU163" i="30"/>
  <c r="AT163" i="30"/>
  <c r="AS163" i="30"/>
  <c r="AR163" i="30"/>
  <c r="AQ163" i="30"/>
  <c r="AP163" i="30"/>
  <c r="AO163" i="30"/>
  <c r="AN163" i="30"/>
  <c r="AM163" i="30"/>
  <c r="AL163" i="30"/>
  <c r="AK163" i="30"/>
  <c r="AJ163" i="30"/>
  <c r="AI163" i="30"/>
  <c r="AH163" i="30"/>
  <c r="AG163" i="30"/>
  <c r="AF163" i="30"/>
  <c r="AE163" i="30"/>
  <c r="AD163" i="30"/>
  <c r="AC163" i="30"/>
  <c r="AU162" i="30"/>
  <c r="AT162" i="30"/>
  <c r="AS162" i="30"/>
  <c r="AR162" i="30"/>
  <c r="AQ162" i="30"/>
  <c r="AP162" i="30"/>
  <c r="AO162" i="30"/>
  <c r="AN162" i="30"/>
  <c r="AM162" i="30"/>
  <c r="AL162" i="30"/>
  <c r="AK162" i="30"/>
  <c r="AJ162" i="30"/>
  <c r="AI162" i="30"/>
  <c r="AH162" i="30"/>
  <c r="AG162" i="30"/>
  <c r="AF162" i="30"/>
  <c r="AE162" i="30"/>
  <c r="AD162" i="30"/>
  <c r="AC162" i="30"/>
  <c r="AU161" i="30"/>
  <c r="AT161" i="30"/>
  <c r="AS161" i="30"/>
  <c r="AR161" i="30"/>
  <c r="AQ161" i="30"/>
  <c r="AP161" i="30"/>
  <c r="AO161" i="30"/>
  <c r="AN161" i="30"/>
  <c r="AM161" i="30"/>
  <c r="AL161" i="30"/>
  <c r="AK161" i="30"/>
  <c r="AJ161" i="30"/>
  <c r="AI161" i="30"/>
  <c r="AH161" i="30"/>
  <c r="AG161" i="30"/>
  <c r="AF161" i="30"/>
  <c r="AE161" i="30"/>
  <c r="AD161" i="30"/>
  <c r="AC161" i="30"/>
  <c r="AU160" i="30"/>
  <c r="AT160" i="30"/>
  <c r="AS160" i="30"/>
  <c r="AR160" i="30"/>
  <c r="AQ160" i="30"/>
  <c r="AP160" i="30"/>
  <c r="AO160" i="30"/>
  <c r="AN160" i="30"/>
  <c r="AM160" i="30"/>
  <c r="AL160" i="30"/>
  <c r="AK160" i="30"/>
  <c r="AJ160" i="30"/>
  <c r="AI160" i="30"/>
  <c r="AH160" i="30"/>
  <c r="AG160" i="30"/>
  <c r="AF160" i="30"/>
  <c r="AE160" i="30"/>
  <c r="AD160" i="30"/>
  <c r="AC160" i="30"/>
  <c r="AU159" i="30"/>
  <c r="AT159" i="30"/>
  <c r="AS159" i="30"/>
  <c r="AR159" i="30"/>
  <c r="AQ159" i="30"/>
  <c r="AP159" i="30"/>
  <c r="AO159" i="30"/>
  <c r="AN159" i="30"/>
  <c r="AM159" i="30"/>
  <c r="AL159" i="30"/>
  <c r="AK159" i="30"/>
  <c r="AJ159" i="30"/>
  <c r="AI159" i="30"/>
  <c r="AH159" i="30"/>
  <c r="AG159" i="30"/>
  <c r="AF159" i="30"/>
  <c r="AE159" i="30"/>
  <c r="AD159" i="30"/>
  <c r="AC159" i="30"/>
  <c r="AU158" i="30"/>
  <c r="AT158" i="30"/>
  <c r="AS158" i="30"/>
  <c r="AR158" i="30"/>
  <c r="AQ158" i="30"/>
  <c r="AP158" i="30"/>
  <c r="AO158" i="30"/>
  <c r="AN158" i="30"/>
  <c r="AM158" i="30"/>
  <c r="AL158" i="30"/>
  <c r="AK158" i="30"/>
  <c r="AJ158" i="30"/>
  <c r="AI158" i="30"/>
  <c r="AH158" i="30"/>
  <c r="AG158" i="30"/>
  <c r="AF158" i="30"/>
  <c r="AE158" i="30"/>
  <c r="AD158" i="30"/>
  <c r="AC158" i="30"/>
  <c r="AU157" i="30"/>
  <c r="AT157" i="30"/>
  <c r="AS157" i="30"/>
  <c r="AR157" i="30"/>
  <c r="AQ157" i="30"/>
  <c r="AP157" i="30"/>
  <c r="AO157" i="30"/>
  <c r="AN157" i="30"/>
  <c r="AM157" i="30"/>
  <c r="AL157" i="30"/>
  <c r="AK157" i="30"/>
  <c r="AJ157" i="30"/>
  <c r="AI157" i="30"/>
  <c r="AH157" i="30"/>
  <c r="AG157" i="30"/>
  <c r="AF157" i="30"/>
  <c r="AE157" i="30"/>
  <c r="AD157" i="30"/>
  <c r="AC157" i="30"/>
  <c r="AU154" i="30"/>
  <c r="AU153" i="30" s="1"/>
  <c r="AT154" i="30"/>
  <c r="AT153" i="30" s="1"/>
  <c r="AS154" i="30"/>
  <c r="AS153" i="30" s="1"/>
  <c r="AR154" i="30"/>
  <c r="AR153" i="30" s="1"/>
  <c r="AQ154" i="30"/>
  <c r="AQ153" i="30" s="1"/>
  <c r="AP154" i="30"/>
  <c r="AP153" i="30" s="1"/>
  <c r="AO154" i="30"/>
  <c r="AO153" i="30" s="1"/>
  <c r="AN154" i="30"/>
  <c r="AN153" i="30" s="1"/>
  <c r="AM154" i="30"/>
  <c r="AM153" i="30" s="1"/>
  <c r="AL154" i="30"/>
  <c r="AL153" i="30" s="1"/>
  <c r="AK154" i="30"/>
  <c r="AK153" i="30" s="1"/>
  <c r="AJ154" i="30"/>
  <c r="AI154" i="30"/>
  <c r="AI153" i="30" s="1"/>
  <c r="AH154" i="30"/>
  <c r="AH153" i="30" s="1"/>
  <c r="AG154" i="30"/>
  <c r="AG153" i="30" s="1"/>
  <c r="AF154" i="30"/>
  <c r="AF153" i="30" s="1"/>
  <c r="AE154" i="30"/>
  <c r="AE153" i="30" s="1"/>
  <c r="AD154" i="30"/>
  <c r="AD153" i="30" s="1"/>
  <c r="AC154" i="30"/>
  <c r="AC153" i="30" s="1"/>
  <c r="AU152" i="30"/>
  <c r="AT152" i="30"/>
  <c r="AS152" i="30"/>
  <c r="AR152" i="30"/>
  <c r="AQ152" i="30"/>
  <c r="AP152" i="30"/>
  <c r="AO152" i="30"/>
  <c r="AN152" i="30"/>
  <c r="AM152" i="30"/>
  <c r="AL152" i="30"/>
  <c r="AK152" i="30"/>
  <c r="AJ152" i="30"/>
  <c r="AI152" i="30"/>
  <c r="AH152" i="30"/>
  <c r="AG152" i="30"/>
  <c r="AF152" i="30"/>
  <c r="AE152" i="30"/>
  <c r="AD152" i="30"/>
  <c r="AC152" i="30"/>
  <c r="AU151" i="30"/>
  <c r="AT151" i="30"/>
  <c r="AS151" i="30"/>
  <c r="AR151" i="30"/>
  <c r="AQ151" i="30"/>
  <c r="AP151" i="30"/>
  <c r="AO151" i="30"/>
  <c r="AN151" i="30"/>
  <c r="AM151" i="30"/>
  <c r="AL151" i="30"/>
  <c r="AK151" i="30"/>
  <c r="AJ151" i="30"/>
  <c r="AI151" i="30"/>
  <c r="AH151" i="30"/>
  <c r="AG151" i="30"/>
  <c r="AF151" i="30"/>
  <c r="AE151" i="30"/>
  <c r="AD151" i="30"/>
  <c r="AC151" i="30"/>
  <c r="AU150" i="30"/>
  <c r="AT150" i="30"/>
  <c r="AS150" i="30"/>
  <c r="AR150" i="30"/>
  <c r="AQ150" i="30"/>
  <c r="AP150" i="30"/>
  <c r="AO150" i="30"/>
  <c r="AN150" i="30"/>
  <c r="AM150" i="30"/>
  <c r="AL150" i="30"/>
  <c r="AK150" i="30"/>
  <c r="AJ150" i="30"/>
  <c r="AI150" i="30"/>
  <c r="AH150" i="30"/>
  <c r="AG150" i="30"/>
  <c r="AF150" i="30"/>
  <c r="AE150" i="30"/>
  <c r="AD150" i="30"/>
  <c r="AC150" i="30"/>
  <c r="AU149" i="30"/>
  <c r="AT149" i="30"/>
  <c r="AS149" i="30"/>
  <c r="AR149" i="30"/>
  <c r="AQ149" i="30"/>
  <c r="AP149" i="30"/>
  <c r="AO149" i="30"/>
  <c r="AN149" i="30"/>
  <c r="AM149" i="30"/>
  <c r="AL149" i="30"/>
  <c r="AK149" i="30"/>
  <c r="AJ149" i="30"/>
  <c r="AI149" i="30"/>
  <c r="AH149" i="30"/>
  <c r="AG149" i="30"/>
  <c r="AF149" i="30"/>
  <c r="AE149" i="30"/>
  <c r="AD149" i="30"/>
  <c r="AC149" i="30"/>
  <c r="AU147" i="30"/>
  <c r="AT147" i="30"/>
  <c r="AS147" i="30"/>
  <c r="AR147" i="30"/>
  <c r="AQ147" i="30"/>
  <c r="AP147" i="30"/>
  <c r="AO147" i="30"/>
  <c r="AN147" i="30"/>
  <c r="AM147" i="30"/>
  <c r="AL147" i="30"/>
  <c r="AK147" i="30"/>
  <c r="AJ147" i="30"/>
  <c r="AI147" i="30"/>
  <c r="AH147" i="30"/>
  <c r="AG147" i="30"/>
  <c r="AF147" i="30"/>
  <c r="AE147" i="30"/>
  <c r="AD147" i="30"/>
  <c r="AC147" i="30"/>
  <c r="AU146" i="30"/>
  <c r="AT146" i="30"/>
  <c r="AS146" i="30"/>
  <c r="AR146" i="30"/>
  <c r="AQ146" i="30"/>
  <c r="AP146" i="30"/>
  <c r="AO146" i="30"/>
  <c r="AN146" i="30"/>
  <c r="AM146" i="30"/>
  <c r="AL146" i="30"/>
  <c r="AK146" i="30"/>
  <c r="AJ146" i="30"/>
  <c r="AI146" i="30"/>
  <c r="AH146" i="30"/>
  <c r="AG146" i="30"/>
  <c r="AF146" i="30"/>
  <c r="AE146" i="30"/>
  <c r="AD146" i="30"/>
  <c r="AC146" i="30"/>
  <c r="AU145" i="30"/>
  <c r="AT145" i="30"/>
  <c r="AS145" i="30"/>
  <c r="AR145" i="30"/>
  <c r="AQ145" i="30"/>
  <c r="AP145" i="30"/>
  <c r="AO145" i="30"/>
  <c r="AN145" i="30"/>
  <c r="AM145" i="30"/>
  <c r="AL145" i="30"/>
  <c r="AK145" i="30"/>
  <c r="AJ145" i="30"/>
  <c r="AI145" i="30"/>
  <c r="AH145" i="30"/>
  <c r="AG145" i="30"/>
  <c r="AF145" i="30"/>
  <c r="AE145" i="30"/>
  <c r="AD145" i="30"/>
  <c r="AC145" i="30"/>
  <c r="AU143" i="30"/>
  <c r="AT143" i="30"/>
  <c r="AS143" i="30"/>
  <c r="AR143" i="30"/>
  <c r="AQ143" i="30"/>
  <c r="AP143" i="30"/>
  <c r="AO143" i="30"/>
  <c r="AN143" i="30"/>
  <c r="AM143" i="30"/>
  <c r="AL143" i="30"/>
  <c r="AK143" i="30"/>
  <c r="AJ143" i="30"/>
  <c r="AI143" i="30"/>
  <c r="AH143" i="30"/>
  <c r="AG143" i="30"/>
  <c r="AF143" i="30"/>
  <c r="AE143" i="30"/>
  <c r="AD143" i="30"/>
  <c r="AC143" i="30"/>
  <c r="AU142" i="30"/>
  <c r="AT142" i="30"/>
  <c r="AS142" i="30"/>
  <c r="AR142" i="30"/>
  <c r="AQ142" i="30"/>
  <c r="AP142" i="30"/>
  <c r="AO142" i="30"/>
  <c r="AN142" i="30"/>
  <c r="AM142" i="30"/>
  <c r="AL142" i="30"/>
  <c r="AK142" i="30"/>
  <c r="AJ142" i="30"/>
  <c r="AI142" i="30"/>
  <c r="AH142" i="30"/>
  <c r="AG142" i="30"/>
  <c r="AF142" i="30"/>
  <c r="AE142" i="30"/>
  <c r="AD142" i="30"/>
  <c r="AC142" i="30"/>
  <c r="AU141" i="30"/>
  <c r="AT141" i="30"/>
  <c r="AS141" i="30"/>
  <c r="AR141" i="30"/>
  <c r="AQ141" i="30"/>
  <c r="AP141" i="30"/>
  <c r="AO141" i="30"/>
  <c r="AN141" i="30"/>
  <c r="AM141" i="30"/>
  <c r="AL141" i="30"/>
  <c r="AK141" i="30"/>
  <c r="AJ141" i="30"/>
  <c r="AI141" i="30"/>
  <c r="AH141" i="30"/>
  <c r="AG141" i="30"/>
  <c r="AF141" i="30"/>
  <c r="AE141" i="30"/>
  <c r="AD141" i="30"/>
  <c r="AC141" i="30"/>
  <c r="AU140" i="30"/>
  <c r="AT140" i="30"/>
  <c r="AS140" i="30"/>
  <c r="AR140" i="30"/>
  <c r="AQ140" i="30"/>
  <c r="AP140" i="30"/>
  <c r="AO140" i="30"/>
  <c r="AN140" i="30"/>
  <c r="AM140" i="30"/>
  <c r="AL140" i="30"/>
  <c r="AK140" i="30"/>
  <c r="AJ140" i="30"/>
  <c r="AI140" i="30"/>
  <c r="AH140" i="30"/>
  <c r="AG140" i="30"/>
  <c r="AF140" i="30"/>
  <c r="AE140" i="30"/>
  <c r="AD140" i="30"/>
  <c r="AC140" i="30"/>
  <c r="AU139" i="30"/>
  <c r="AT139" i="30"/>
  <c r="AS139" i="30"/>
  <c r="AR139" i="30"/>
  <c r="AQ139" i="30"/>
  <c r="AP139" i="30"/>
  <c r="AO139" i="30"/>
  <c r="AN139" i="30"/>
  <c r="AM139" i="30"/>
  <c r="AL139" i="30"/>
  <c r="AK139" i="30"/>
  <c r="AJ139" i="30"/>
  <c r="AI139" i="30"/>
  <c r="AH139" i="30"/>
  <c r="AG139" i="30"/>
  <c r="AF139" i="30"/>
  <c r="AE139" i="30"/>
  <c r="AD139" i="30"/>
  <c r="AC139" i="30"/>
  <c r="AU137" i="30"/>
  <c r="AT137" i="30"/>
  <c r="AS137" i="30"/>
  <c r="AR137" i="30"/>
  <c r="AQ137" i="30"/>
  <c r="AP137" i="30"/>
  <c r="AO137" i="30"/>
  <c r="AN137" i="30"/>
  <c r="AM137" i="30"/>
  <c r="AL137" i="30"/>
  <c r="AK137" i="30"/>
  <c r="AJ137" i="30"/>
  <c r="AI137" i="30"/>
  <c r="AH137" i="30"/>
  <c r="AG137" i="30"/>
  <c r="AF137" i="30"/>
  <c r="AE137" i="30"/>
  <c r="AD137" i="30"/>
  <c r="AC137" i="30"/>
  <c r="AU136" i="30"/>
  <c r="AT136" i="30"/>
  <c r="AS136" i="30"/>
  <c r="AR136" i="30"/>
  <c r="AQ136" i="30"/>
  <c r="AP136" i="30"/>
  <c r="AO136" i="30"/>
  <c r="AN136" i="30"/>
  <c r="AM136" i="30"/>
  <c r="AL136" i="30"/>
  <c r="AK136" i="30"/>
  <c r="AJ136" i="30"/>
  <c r="AI136" i="30"/>
  <c r="AH136" i="30"/>
  <c r="AG136" i="30"/>
  <c r="AF136" i="30"/>
  <c r="AE136" i="30"/>
  <c r="AD136" i="30"/>
  <c r="AC136" i="30"/>
  <c r="AU135" i="30"/>
  <c r="AT135" i="30"/>
  <c r="AS135" i="30"/>
  <c r="AR135" i="30"/>
  <c r="AQ135" i="30"/>
  <c r="AP135" i="30"/>
  <c r="AO135" i="30"/>
  <c r="AN135" i="30"/>
  <c r="AM135" i="30"/>
  <c r="AL135" i="30"/>
  <c r="AK135" i="30"/>
  <c r="AJ135" i="30"/>
  <c r="AI135" i="30"/>
  <c r="AH135" i="30"/>
  <c r="AG135" i="30"/>
  <c r="AF135" i="30"/>
  <c r="AE135" i="30"/>
  <c r="AD135" i="30"/>
  <c r="AC135" i="30"/>
  <c r="AU134" i="30"/>
  <c r="AT134" i="30"/>
  <c r="AS134" i="30"/>
  <c r="AR134" i="30"/>
  <c r="AQ134" i="30"/>
  <c r="AP134" i="30"/>
  <c r="AO134" i="30"/>
  <c r="AN134" i="30"/>
  <c r="AM134" i="30"/>
  <c r="AL134" i="30"/>
  <c r="AK134" i="30"/>
  <c r="AJ134" i="30"/>
  <c r="AI134" i="30"/>
  <c r="AH134" i="30"/>
  <c r="AG134" i="30"/>
  <c r="AF134" i="30"/>
  <c r="AE134" i="30"/>
  <c r="AD134" i="30"/>
  <c r="AC134" i="30"/>
  <c r="AU133" i="30"/>
  <c r="AT133" i="30"/>
  <c r="AS133" i="30"/>
  <c r="AR133" i="30"/>
  <c r="AQ133" i="30"/>
  <c r="AP133" i="30"/>
  <c r="AO133" i="30"/>
  <c r="AN133" i="30"/>
  <c r="AM133" i="30"/>
  <c r="AL133" i="30"/>
  <c r="AK133" i="30"/>
  <c r="AJ133" i="30"/>
  <c r="AI133" i="30"/>
  <c r="AH133" i="30"/>
  <c r="AG133" i="30"/>
  <c r="AF133" i="30"/>
  <c r="AE133" i="30"/>
  <c r="AD133" i="30"/>
  <c r="AC133" i="30"/>
  <c r="AU131" i="30"/>
  <c r="AU130" i="30" s="1"/>
  <c r="AT131" i="30"/>
  <c r="AT130" i="30" s="1"/>
  <c r="AS131" i="30"/>
  <c r="AS130" i="30" s="1"/>
  <c r="AR131" i="30"/>
  <c r="AR130" i="30" s="1"/>
  <c r="AQ131" i="30"/>
  <c r="AQ130" i="30" s="1"/>
  <c r="AP131" i="30"/>
  <c r="AP130" i="30" s="1"/>
  <c r="AO131" i="30"/>
  <c r="AO130" i="30" s="1"/>
  <c r="AN131" i="30"/>
  <c r="AN130" i="30" s="1"/>
  <c r="AM131" i="30"/>
  <c r="AM130" i="30" s="1"/>
  <c r="AL131" i="30"/>
  <c r="AL130" i="30" s="1"/>
  <c r="AK131" i="30"/>
  <c r="AK130" i="30" s="1"/>
  <c r="AJ131" i="30"/>
  <c r="AJ130" i="30" s="1"/>
  <c r="AI131" i="30"/>
  <c r="AI130" i="30" s="1"/>
  <c r="AH131" i="30"/>
  <c r="AH130" i="30" s="1"/>
  <c r="AG131" i="30"/>
  <c r="AG130" i="30" s="1"/>
  <c r="AF131" i="30"/>
  <c r="AF130" i="30" s="1"/>
  <c r="AE131" i="30"/>
  <c r="AE130" i="30" s="1"/>
  <c r="AD131" i="30"/>
  <c r="AD130" i="30" s="1"/>
  <c r="AC131" i="30"/>
  <c r="AC130" i="30" s="1"/>
  <c r="AU129" i="30"/>
  <c r="AT129" i="30"/>
  <c r="AS129" i="30"/>
  <c r="AR129" i="30"/>
  <c r="AQ129" i="30"/>
  <c r="AP129" i="30"/>
  <c r="AO129" i="30"/>
  <c r="AN129" i="30"/>
  <c r="AM129" i="30"/>
  <c r="AL129" i="30"/>
  <c r="AK129" i="30"/>
  <c r="AJ129" i="30"/>
  <c r="AI129" i="30"/>
  <c r="AH129" i="30"/>
  <c r="AG129" i="30"/>
  <c r="AF129" i="30"/>
  <c r="AE129" i="30"/>
  <c r="AD129" i="30"/>
  <c r="AC129" i="30"/>
  <c r="AU128" i="30"/>
  <c r="AT128" i="30"/>
  <c r="AS128" i="30"/>
  <c r="AR128" i="30"/>
  <c r="AQ128" i="30"/>
  <c r="AP128" i="30"/>
  <c r="AO128" i="30"/>
  <c r="AN128" i="30"/>
  <c r="AM128" i="30"/>
  <c r="AL128" i="30"/>
  <c r="AK128" i="30"/>
  <c r="AJ128" i="30"/>
  <c r="AI128" i="30"/>
  <c r="AH128" i="30"/>
  <c r="AG128" i="30"/>
  <c r="AF128" i="30"/>
  <c r="AE128" i="30"/>
  <c r="AD128" i="30"/>
  <c r="AC128" i="30"/>
  <c r="AU127" i="30"/>
  <c r="AT127" i="30"/>
  <c r="AS127" i="30"/>
  <c r="AR127" i="30"/>
  <c r="AQ127" i="30"/>
  <c r="AP127" i="30"/>
  <c r="AO127" i="30"/>
  <c r="AN127" i="30"/>
  <c r="AM127" i="30"/>
  <c r="AL127" i="30"/>
  <c r="AK127" i="30"/>
  <c r="AJ127" i="30"/>
  <c r="AI127" i="30"/>
  <c r="AH127" i="30"/>
  <c r="AG127" i="30"/>
  <c r="AF127" i="30"/>
  <c r="AE127" i="30"/>
  <c r="AD127" i="30"/>
  <c r="AC127" i="30"/>
  <c r="AU126" i="30"/>
  <c r="AT126" i="30"/>
  <c r="AS126" i="30"/>
  <c r="AR126" i="30"/>
  <c r="AQ126" i="30"/>
  <c r="AP126" i="30"/>
  <c r="AO126" i="30"/>
  <c r="AN126" i="30"/>
  <c r="AM126" i="30"/>
  <c r="AL126" i="30"/>
  <c r="AK126" i="30"/>
  <c r="AJ126" i="30"/>
  <c r="AI126" i="30"/>
  <c r="AH126" i="30"/>
  <c r="AG126" i="30"/>
  <c r="AF126" i="30"/>
  <c r="AE126" i="30"/>
  <c r="AD126" i="30"/>
  <c r="AC126" i="30"/>
  <c r="AU125" i="30"/>
  <c r="AT125" i="30"/>
  <c r="AS125" i="30"/>
  <c r="AR125" i="30"/>
  <c r="AQ125" i="30"/>
  <c r="AP125" i="30"/>
  <c r="AO125" i="30"/>
  <c r="AN125" i="30"/>
  <c r="AM125" i="30"/>
  <c r="AL125" i="30"/>
  <c r="AK125" i="30"/>
  <c r="AJ125" i="30"/>
  <c r="AI125" i="30"/>
  <c r="AH125" i="30"/>
  <c r="AG125" i="30"/>
  <c r="AF125" i="30"/>
  <c r="AE125" i="30"/>
  <c r="AD125" i="30"/>
  <c r="AC125" i="30"/>
  <c r="AU124" i="30"/>
  <c r="AT124" i="30"/>
  <c r="AS124" i="30"/>
  <c r="AR124" i="30"/>
  <c r="AQ124" i="30"/>
  <c r="AP124" i="30"/>
  <c r="AO124" i="30"/>
  <c r="AN124" i="30"/>
  <c r="AM124" i="30"/>
  <c r="AL124" i="30"/>
  <c r="AK124" i="30"/>
  <c r="AJ124" i="30"/>
  <c r="AI124" i="30"/>
  <c r="AH124" i="30"/>
  <c r="AG124" i="30"/>
  <c r="AF124" i="30"/>
  <c r="AE124" i="30"/>
  <c r="AD124" i="30"/>
  <c r="AC124" i="30"/>
  <c r="AU123" i="30"/>
  <c r="AT123" i="30"/>
  <c r="AS123" i="30"/>
  <c r="AR123" i="30"/>
  <c r="AQ123" i="30"/>
  <c r="AP123" i="30"/>
  <c r="AO123" i="30"/>
  <c r="AN123" i="30"/>
  <c r="AM123" i="30"/>
  <c r="AL123" i="30"/>
  <c r="AK123" i="30"/>
  <c r="AJ123" i="30"/>
  <c r="AI123" i="30"/>
  <c r="AH123" i="30"/>
  <c r="AG123" i="30"/>
  <c r="AF123" i="30"/>
  <c r="AE123" i="30"/>
  <c r="AD123" i="30"/>
  <c r="AC123" i="30"/>
  <c r="AU122" i="30"/>
  <c r="AT122" i="30"/>
  <c r="AS122" i="30"/>
  <c r="AR122" i="30"/>
  <c r="AQ122" i="30"/>
  <c r="AP122" i="30"/>
  <c r="AO122" i="30"/>
  <c r="AN122" i="30"/>
  <c r="AM122" i="30"/>
  <c r="AL122" i="30"/>
  <c r="AK122" i="30"/>
  <c r="AJ122" i="30"/>
  <c r="AI122" i="30"/>
  <c r="AH122" i="30"/>
  <c r="AG122" i="30"/>
  <c r="AF122" i="30"/>
  <c r="AE122" i="30"/>
  <c r="AD122" i="30"/>
  <c r="AC122" i="30"/>
  <c r="AU121" i="30"/>
  <c r="AT121" i="30"/>
  <c r="AS121" i="30"/>
  <c r="AR121" i="30"/>
  <c r="AQ121" i="30"/>
  <c r="AP121" i="30"/>
  <c r="AO121" i="30"/>
  <c r="AN121" i="30"/>
  <c r="AM121" i="30"/>
  <c r="AL121" i="30"/>
  <c r="AK121" i="30"/>
  <c r="AJ121" i="30"/>
  <c r="AI121" i="30"/>
  <c r="AH121" i="30"/>
  <c r="AG121" i="30"/>
  <c r="AF121" i="30"/>
  <c r="AE121" i="30"/>
  <c r="AD121" i="30"/>
  <c r="AC121" i="30"/>
  <c r="AU118" i="30"/>
  <c r="AT118" i="30"/>
  <c r="AS118" i="30"/>
  <c r="AR118" i="30"/>
  <c r="AQ118" i="30"/>
  <c r="AP118" i="30"/>
  <c r="AO118" i="30"/>
  <c r="AN118" i="30"/>
  <c r="AM118" i="30"/>
  <c r="AL118" i="30"/>
  <c r="AK118" i="30"/>
  <c r="AJ118" i="30"/>
  <c r="AI118" i="30"/>
  <c r="AH118" i="30"/>
  <c r="AG118" i="30"/>
  <c r="AF118" i="30"/>
  <c r="AE118" i="30"/>
  <c r="AD118" i="30"/>
  <c r="AC118" i="30"/>
  <c r="AU116" i="30"/>
  <c r="AT116" i="30"/>
  <c r="AS116" i="30"/>
  <c r="AR116" i="30"/>
  <c r="AQ116" i="30"/>
  <c r="AP116" i="30"/>
  <c r="AO116" i="30"/>
  <c r="AN116" i="30"/>
  <c r="AM116" i="30"/>
  <c r="AL116" i="30"/>
  <c r="AK116" i="30"/>
  <c r="AJ116" i="30"/>
  <c r="AI116" i="30"/>
  <c r="AH116" i="30"/>
  <c r="AG116" i="30"/>
  <c r="AF116" i="30"/>
  <c r="AE116" i="30"/>
  <c r="AD116" i="30"/>
  <c r="AC116" i="30"/>
  <c r="AU115" i="30"/>
  <c r="AT115" i="30"/>
  <c r="AS115" i="30"/>
  <c r="AR115" i="30"/>
  <c r="AQ115" i="30"/>
  <c r="AP115" i="30"/>
  <c r="AO115" i="30"/>
  <c r="AN115" i="30"/>
  <c r="AM115" i="30"/>
  <c r="AL115" i="30"/>
  <c r="AK115" i="30"/>
  <c r="AJ115" i="30"/>
  <c r="AI115" i="30"/>
  <c r="AH115" i="30"/>
  <c r="AG115" i="30"/>
  <c r="AF115" i="30"/>
  <c r="AE115" i="30"/>
  <c r="AD115" i="30"/>
  <c r="AC115" i="30"/>
  <c r="AU114" i="30"/>
  <c r="AT114" i="30"/>
  <c r="AS114" i="30"/>
  <c r="AR114" i="30"/>
  <c r="AQ114" i="30"/>
  <c r="AP114" i="30"/>
  <c r="AO114" i="30"/>
  <c r="AN114" i="30"/>
  <c r="AM114" i="30"/>
  <c r="AL114" i="30"/>
  <c r="AK114" i="30"/>
  <c r="AJ114" i="30"/>
  <c r="AI114" i="30"/>
  <c r="AH114" i="30"/>
  <c r="AG114" i="30"/>
  <c r="AF114" i="30"/>
  <c r="AE114" i="30"/>
  <c r="AD114" i="30"/>
  <c r="AC114" i="30"/>
  <c r="AU113" i="30"/>
  <c r="AT113" i="30"/>
  <c r="AS113" i="30"/>
  <c r="AR113" i="30"/>
  <c r="AQ113" i="30"/>
  <c r="AP113" i="30"/>
  <c r="AO113" i="30"/>
  <c r="AN113" i="30"/>
  <c r="AM113" i="30"/>
  <c r="AL113" i="30"/>
  <c r="AK113" i="30"/>
  <c r="AJ113" i="30"/>
  <c r="AI113" i="30"/>
  <c r="AH113" i="30"/>
  <c r="AG113" i="30"/>
  <c r="AF113" i="30"/>
  <c r="AE113" i="30"/>
  <c r="AD113" i="30"/>
  <c r="AC113" i="30"/>
  <c r="AU110" i="30"/>
  <c r="AU109" i="30" s="1"/>
  <c r="AT110" i="30"/>
  <c r="AT109" i="30" s="1"/>
  <c r="AS110" i="30"/>
  <c r="AS109" i="30" s="1"/>
  <c r="AR110" i="30"/>
  <c r="AR109" i="30" s="1"/>
  <c r="AQ110" i="30"/>
  <c r="AQ109" i="30" s="1"/>
  <c r="AP110" i="30"/>
  <c r="AP109" i="30" s="1"/>
  <c r="AO110" i="30"/>
  <c r="AO109" i="30" s="1"/>
  <c r="AN110" i="30"/>
  <c r="AN109" i="30" s="1"/>
  <c r="AM110" i="30"/>
  <c r="AM109" i="30" s="1"/>
  <c r="AL110" i="30"/>
  <c r="AL109" i="30" s="1"/>
  <c r="AK110" i="30"/>
  <c r="AK109" i="30" s="1"/>
  <c r="AJ110" i="30"/>
  <c r="AJ109" i="30" s="1"/>
  <c r="AI110" i="30"/>
  <c r="AI109" i="30" s="1"/>
  <c r="AH110" i="30"/>
  <c r="AH109" i="30" s="1"/>
  <c r="AG110" i="30"/>
  <c r="AG109" i="30" s="1"/>
  <c r="AF110" i="30"/>
  <c r="AF109" i="30" s="1"/>
  <c r="AE110" i="30"/>
  <c r="AD110" i="30"/>
  <c r="AD109" i="30" s="1"/>
  <c r="AC110" i="30"/>
  <c r="AC109" i="30" s="1"/>
  <c r="AU108" i="30"/>
  <c r="AT108" i="30"/>
  <c r="AS108" i="30"/>
  <c r="AR108" i="30"/>
  <c r="AQ108" i="30"/>
  <c r="AP108" i="30"/>
  <c r="AO108" i="30"/>
  <c r="AN108" i="30"/>
  <c r="AM108" i="30"/>
  <c r="AL108" i="30"/>
  <c r="AK108" i="30"/>
  <c r="AJ108" i="30"/>
  <c r="AI108" i="30"/>
  <c r="AH108" i="30"/>
  <c r="AG108" i="30"/>
  <c r="AF108" i="30"/>
  <c r="AE108" i="30"/>
  <c r="AD108" i="30"/>
  <c r="AC108" i="30"/>
  <c r="AU107" i="30"/>
  <c r="AT107" i="30"/>
  <c r="AS107" i="30"/>
  <c r="AR107" i="30"/>
  <c r="AQ107" i="30"/>
  <c r="AP107" i="30"/>
  <c r="AO107" i="30"/>
  <c r="AN107" i="30"/>
  <c r="AM107" i="30"/>
  <c r="AL107" i="30"/>
  <c r="AK107" i="30"/>
  <c r="AJ107" i="30"/>
  <c r="AI107" i="30"/>
  <c r="AH107" i="30"/>
  <c r="AG107" i="30"/>
  <c r="AF107" i="30"/>
  <c r="AE107" i="30"/>
  <c r="AD107" i="30"/>
  <c r="AC107" i="30"/>
  <c r="AU106" i="30"/>
  <c r="AT106" i="30"/>
  <c r="AS106" i="30"/>
  <c r="AR106" i="30"/>
  <c r="AQ106" i="30"/>
  <c r="AP106" i="30"/>
  <c r="AO106" i="30"/>
  <c r="AN106" i="30"/>
  <c r="AM106" i="30"/>
  <c r="AL106" i="30"/>
  <c r="AK106" i="30"/>
  <c r="AJ106" i="30"/>
  <c r="AI106" i="30"/>
  <c r="AH106" i="30"/>
  <c r="AG106" i="30"/>
  <c r="AF106" i="30"/>
  <c r="AE106" i="30"/>
  <c r="AD106" i="30"/>
  <c r="AC106" i="30"/>
  <c r="AU105" i="30"/>
  <c r="AT105" i="30"/>
  <c r="AS105" i="30"/>
  <c r="AR105" i="30"/>
  <c r="AQ105" i="30"/>
  <c r="AP105" i="30"/>
  <c r="AO105" i="30"/>
  <c r="AN105" i="30"/>
  <c r="AM105" i="30"/>
  <c r="AL105" i="30"/>
  <c r="AK105" i="30"/>
  <c r="AJ105" i="30"/>
  <c r="AI105" i="30"/>
  <c r="AH105" i="30"/>
  <c r="AG105" i="30"/>
  <c r="AF105" i="30"/>
  <c r="AE105" i="30"/>
  <c r="AD105" i="30"/>
  <c r="AC105" i="30"/>
  <c r="AU104" i="30"/>
  <c r="AT104" i="30"/>
  <c r="AS104" i="30"/>
  <c r="AR104" i="30"/>
  <c r="AQ104" i="30"/>
  <c r="AP104" i="30"/>
  <c r="AO104" i="30"/>
  <c r="AN104" i="30"/>
  <c r="AM104" i="30"/>
  <c r="AL104" i="30"/>
  <c r="AK104" i="30"/>
  <c r="AJ104" i="30"/>
  <c r="AI104" i="30"/>
  <c r="AH104" i="30"/>
  <c r="AG104" i="30"/>
  <c r="AF104" i="30"/>
  <c r="AE104" i="30"/>
  <c r="AD104" i="30"/>
  <c r="AC104" i="30"/>
  <c r="AU103" i="30"/>
  <c r="AT103" i="30"/>
  <c r="AS103" i="30"/>
  <c r="AR103" i="30"/>
  <c r="AQ103" i="30"/>
  <c r="AP103" i="30"/>
  <c r="AO103" i="30"/>
  <c r="AN103" i="30"/>
  <c r="AM103" i="30"/>
  <c r="AL103" i="30"/>
  <c r="AK103" i="30"/>
  <c r="AJ103" i="30"/>
  <c r="AI103" i="30"/>
  <c r="AH103" i="30"/>
  <c r="AG103" i="30"/>
  <c r="AF103" i="30"/>
  <c r="AE103" i="30"/>
  <c r="AD103" i="30"/>
  <c r="AC103" i="30"/>
  <c r="AU102" i="30"/>
  <c r="AT102" i="30"/>
  <c r="AS102" i="30"/>
  <c r="AR102" i="30"/>
  <c r="AQ102" i="30"/>
  <c r="AP102" i="30"/>
  <c r="AO102" i="30"/>
  <c r="AN102" i="30"/>
  <c r="AM102" i="30"/>
  <c r="AL102" i="30"/>
  <c r="AK102" i="30"/>
  <c r="AJ102" i="30"/>
  <c r="AI102" i="30"/>
  <c r="AH102" i="30"/>
  <c r="AG102" i="30"/>
  <c r="AF102" i="30"/>
  <c r="AE102" i="30"/>
  <c r="AD102" i="30"/>
  <c r="AC102" i="30"/>
  <c r="AU101" i="30"/>
  <c r="AT101" i="30"/>
  <c r="AS101" i="30"/>
  <c r="AR101" i="30"/>
  <c r="AQ101" i="30"/>
  <c r="AP101" i="30"/>
  <c r="AO101" i="30"/>
  <c r="AN101" i="30"/>
  <c r="AM101" i="30"/>
  <c r="AL101" i="30"/>
  <c r="AK101" i="30"/>
  <c r="AJ101" i="30"/>
  <c r="AI101" i="30"/>
  <c r="AH101" i="30"/>
  <c r="AG101" i="30"/>
  <c r="AF101" i="30"/>
  <c r="AE101" i="30"/>
  <c r="AD101" i="30"/>
  <c r="AC101" i="30"/>
  <c r="AU100" i="30"/>
  <c r="AT100" i="30"/>
  <c r="AS100" i="30"/>
  <c r="AR100" i="30"/>
  <c r="AQ100" i="30"/>
  <c r="AP100" i="30"/>
  <c r="AO100" i="30"/>
  <c r="AN100" i="30"/>
  <c r="AM100" i="30"/>
  <c r="AL100" i="30"/>
  <c r="AK100" i="30"/>
  <c r="AJ100" i="30"/>
  <c r="AI100" i="30"/>
  <c r="AH100" i="30"/>
  <c r="AG100" i="30"/>
  <c r="AF100" i="30"/>
  <c r="AE100" i="30"/>
  <c r="AD100" i="30"/>
  <c r="AC100" i="30"/>
  <c r="AU98" i="30"/>
  <c r="AT98" i="30"/>
  <c r="AS98" i="30"/>
  <c r="AR98" i="30"/>
  <c r="AQ98" i="30"/>
  <c r="AP98" i="30"/>
  <c r="AO98" i="30"/>
  <c r="AN98" i="30"/>
  <c r="AM98" i="30"/>
  <c r="AL98" i="30"/>
  <c r="AK98" i="30"/>
  <c r="AJ98" i="30"/>
  <c r="AI98" i="30"/>
  <c r="AH98" i="30"/>
  <c r="AG98" i="30"/>
  <c r="AF98" i="30"/>
  <c r="AE98" i="30"/>
  <c r="AD98" i="30"/>
  <c r="AC98" i="30"/>
  <c r="AU97" i="30"/>
  <c r="AT97" i="30"/>
  <c r="AS97" i="30"/>
  <c r="AR97" i="30"/>
  <c r="AQ97" i="30"/>
  <c r="AP97" i="30"/>
  <c r="AO97" i="30"/>
  <c r="AN97" i="30"/>
  <c r="AM97" i="30"/>
  <c r="AL97" i="30"/>
  <c r="AK97" i="30"/>
  <c r="AJ97" i="30"/>
  <c r="AI97" i="30"/>
  <c r="AH97" i="30"/>
  <c r="AG97" i="30"/>
  <c r="AF97" i="30"/>
  <c r="AE97" i="30"/>
  <c r="AD97" i="30"/>
  <c r="AC97" i="30"/>
  <c r="AU96" i="30"/>
  <c r="AT96" i="30"/>
  <c r="AS96" i="30"/>
  <c r="AR96" i="30"/>
  <c r="AQ96" i="30"/>
  <c r="AP96" i="30"/>
  <c r="AO96" i="30"/>
  <c r="AN96" i="30"/>
  <c r="AM96" i="30"/>
  <c r="AL96" i="30"/>
  <c r="AK96" i="30"/>
  <c r="AJ96" i="30"/>
  <c r="AI96" i="30"/>
  <c r="AH96" i="30"/>
  <c r="AG96" i="30"/>
  <c r="AF96" i="30"/>
  <c r="AE96" i="30"/>
  <c r="AD96" i="30"/>
  <c r="AC96" i="30"/>
  <c r="AU95" i="30"/>
  <c r="AT95" i="30"/>
  <c r="AS95" i="30"/>
  <c r="AR95" i="30"/>
  <c r="AQ95" i="30"/>
  <c r="AP95" i="30"/>
  <c r="AO95" i="30"/>
  <c r="AN95" i="30"/>
  <c r="AM95" i="30"/>
  <c r="AL95" i="30"/>
  <c r="AK95" i="30"/>
  <c r="AJ95" i="30"/>
  <c r="AI95" i="30"/>
  <c r="AH95" i="30"/>
  <c r="AG95" i="30"/>
  <c r="AF95" i="30"/>
  <c r="AE95" i="30"/>
  <c r="AD95" i="30"/>
  <c r="AC95" i="30"/>
  <c r="AU94" i="30"/>
  <c r="AT94" i="30"/>
  <c r="AS94" i="30"/>
  <c r="AR94" i="30"/>
  <c r="AQ94" i="30"/>
  <c r="AP94" i="30"/>
  <c r="AO94" i="30"/>
  <c r="AN94" i="30"/>
  <c r="AM94" i="30"/>
  <c r="AL94" i="30"/>
  <c r="AK94" i="30"/>
  <c r="AJ94" i="30"/>
  <c r="AI94" i="30"/>
  <c r="AH94" i="30"/>
  <c r="AG94" i="30"/>
  <c r="AF94" i="30"/>
  <c r="AE94" i="30"/>
  <c r="AD94" i="30"/>
  <c r="AC94" i="30"/>
  <c r="AU93" i="30"/>
  <c r="AT93" i="30"/>
  <c r="AS93" i="30"/>
  <c r="AR93" i="30"/>
  <c r="AQ93" i="30"/>
  <c r="AP93" i="30"/>
  <c r="AO93" i="30"/>
  <c r="AN93" i="30"/>
  <c r="AM93" i="30"/>
  <c r="AL93" i="30"/>
  <c r="AK93" i="30"/>
  <c r="AJ93" i="30"/>
  <c r="AI93" i="30"/>
  <c r="AH93" i="30"/>
  <c r="AG93" i="30"/>
  <c r="AF93" i="30"/>
  <c r="AE93" i="30"/>
  <c r="AD93" i="30"/>
  <c r="AC93" i="30"/>
  <c r="AU92" i="30"/>
  <c r="AT92" i="30"/>
  <c r="AS92" i="30"/>
  <c r="AR92" i="30"/>
  <c r="AQ92" i="30"/>
  <c r="AP92" i="30"/>
  <c r="AO92" i="30"/>
  <c r="AN92" i="30"/>
  <c r="AM92" i="30"/>
  <c r="AL92" i="30"/>
  <c r="AK92" i="30"/>
  <c r="AJ92" i="30"/>
  <c r="AI92" i="30"/>
  <c r="AH92" i="30"/>
  <c r="AG92" i="30"/>
  <c r="AF92" i="30"/>
  <c r="AE92" i="30"/>
  <c r="AD92" i="30"/>
  <c r="AC92" i="30"/>
  <c r="AU91" i="30"/>
  <c r="AT91" i="30"/>
  <c r="AS91" i="30"/>
  <c r="AR91" i="30"/>
  <c r="AQ91" i="30"/>
  <c r="AP91" i="30"/>
  <c r="AO91" i="30"/>
  <c r="AN91" i="30"/>
  <c r="AM91" i="30"/>
  <c r="AL91" i="30"/>
  <c r="AK91" i="30"/>
  <c r="AJ91" i="30"/>
  <c r="AI91" i="30"/>
  <c r="AH91" i="30"/>
  <c r="AG91" i="30"/>
  <c r="AF91" i="30"/>
  <c r="AE91" i="30"/>
  <c r="AD91" i="30"/>
  <c r="AC91" i="30"/>
  <c r="AU90" i="30"/>
  <c r="AT90" i="30"/>
  <c r="AS90" i="30"/>
  <c r="AR90" i="30"/>
  <c r="AQ90" i="30"/>
  <c r="AP90" i="30"/>
  <c r="AO90" i="30"/>
  <c r="AN90" i="30"/>
  <c r="AM90" i="30"/>
  <c r="AL90" i="30"/>
  <c r="AK90" i="30"/>
  <c r="AJ90" i="30"/>
  <c r="AI90" i="30"/>
  <c r="AH90" i="30"/>
  <c r="AG90" i="30"/>
  <c r="AF90" i="30"/>
  <c r="AE90" i="30"/>
  <c r="AD90" i="30"/>
  <c r="AC90" i="30"/>
  <c r="AU89" i="30"/>
  <c r="AT89" i="30"/>
  <c r="AS89" i="30"/>
  <c r="AR89" i="30"/>
  <c r="AQ89" i="30"/>
  <c r="AP89" i="30"/>
  <c r="AO89" i="30"/>
  <c r="AN89" i="30"/>
  <c r="AM89" i="30"/>
  <c r="AL89" i="30"/>
  <c r="AK89" i="30"/>
  <c r="AJ89" i="30"/>
  <c r="AI89" i="30"/>
  <c r="AH89" i="30"/>
  <c r="AG89" i="30"/>
  <c r="AF89" i="30"/>
  <c r="AE89" i="30"/>
  <c r="AD89" i="30"/>
  <c r="AC89" i="30"/>
  <c r="AU88" i="30"/>
  <c r="AT88" i="30"/>
  <c r="AS88" i="30"/>
  <c r="AR88" i="30"/>
  <c r="AQ88" i="30"/>
  <c r="AP88" i="30"/>
  <c r="AO88" i="30"/>
  <c r="AN88" i="30"/>
  <c r="AM88" i="30"/>
  <c r="AL88" i="30"/>
  <c r="AK88" i="30"/>
  <c r="AJ88" i="30"/>
  <c r="AI88" i="30"/>
  <c r="AH88" i="30"/>
  <c r="AG88" i="30"/>
  <c r="AF88" i="30"/>
  <c r="AE88" i="30"/>
  <c r="AD88" i="30"/>
  <c r="AC88" i="30"/>
  <c r="AU87" i="30"/>
  <c r="AT87" i="30"/>
  <c r="AS87" i="30"/>
  <c r="AR87" i="30"/>
  <c r="AQ87" i="30"/>
  <c r="AP87" i="30"/>
  <c r="AO87" i="30"/>
  <c r="AN87" i="30"/>
  <c r="AM87" i="30"/>
  <c r="AL87" i="30"/>
  <c r="AK87" i="30"/>
  <c r="AJ87" i="30"/>
  <c r="AI87" i="30"/>
  <c r="AH87" i="30"/>
  <c r="AG87" i="30"/>
  <c r="AF87" i="30"/>
  <c r="AE87" i="30"/>
  <c r="AD87" i="30"/>
  <c r="AC87" i="30"/>
  <c r="AU86" i="30"/>
  <c r="AT86" i="30"/>
  <c r="AS86" i="30"/>
  <c r="AR86" i="30"/>
  <c r="AQ86" i="30"/>
  <c r="AP86" i="30"/>
  <c r="AO86" i="30"/>
  <c r="AN86" i="30"/>
  <c r="AM86" i="30"/>
  <c r="AL86" i="30"/>
  <c r="AK86" i="30"/>
  <c r="AJ86" i="30"/>
  <c r="AI86" i="30"/>
  <c r="AH86" i="30"/>
  <c r="AG86" i="30"/>
  <c r="AF86" i="30"/>
  <c r="AE86" i="30"/>
  <c r="AD86" i="30"/>
  <c r="AC86" i="30"/>
  <c r="AU85" i="30"/>
  <c r="AT85" i="30"/>
  <c r="AS85" i="30"/>
  <c r="AR85" i="30"/>
  <c r="AQ85" i="30"/>
  <c r="AP85" i="30"/>
  <c r="AO85" i="30"/>
  <c r="AN85" i="30"/>
  <c r="AM85" i="30"/>
  <c r="AL85" i="30"/>
  <c r="AK85" i="30"/>
  <c r="AJ85" i="30"/>
  <c r="AI85" i="30"/>
  <c r="AH85" i="30"/>
  <c r="AG85" i="30"/>
  <c r="AF85" i="30"/>
  <c r="AE85" i="30"/>
  <c r="AD85" i="30"/>
  <c r="AC85" i="30"/>
  <c r="AU84" i="30"/>
  <c r="AT84" i="30"/>
  <c r="AS84" i="30"/>
  <c r="AR84" i="30"/>
  <c r="AQ84" i="30"/>
  <c r="AP84" i="30"/>
  <c r="AO84" i="30"/>
  <c r="AN84" i="30"/>
  <c r="AM84" i="30"/>
  <c r="AL84" i="30"/>
  <c r="AK84" i="30"/>
  <c r="AJ84" i="30"/>
  <c r="AI84" i="30"/>
  <c r="AH84" i="30"/>
  <c r="AG84" i="30"/>
  <c r="AF84" i="30"/>
  <c r="AE84" i="30"/>
  <c r="AD84" i="30"/>
  <c r="AC84" i="30"/>
  <c r="AU83" i="30"/>
  <c r="AT83" i="30"/>
  <c r="AS83" i="30"/>
  <c r="AR83" i="30"/>
  <c r="AQ83" i="30"/>
  <c r="AP83" i="30"/>
  <c r="AO83" i="30"/>
  <c r="AN83" i="30"/>
  <c r="AM83" i="30"/>
  <c r="AL83" i="30"/>
  <c r="AK83" i="30"/>
  <c r="AJ83" i="30"/>
  <c r="AI83" i="30"/>
  <c r="AH83" i="30"/>
  <c r="AG83" i="30"/>
  <c r="AF83" i="30"/>
  <c r="AE83" i="30"/>
  <c r="AD83" i="30"/>
  <c r="AC83" i="30"/>
  <c r="AU82" i="30"/>
  <c r="AT82" i="30"/>
  <c r="AS82" i="30"/>
  <c r="AR82" i="30"/>
  <c r="AQ82" i="30"/>
  <c r="AP82" i="30"/>
  <c r="AO82" i="30"/>
  <c r="AN82" i="30"/>
  <c r="AM82" i="30"/>
  <c r="AL82" i="30"/>
  <c r="AK82" i="30"/>
  <c r="AJ82" i="30"/>
  <c r="AI82" i="30"/>
  <c r="AH82" i="30"/>
  <c r="AG82" i="30"/>
  <c r="AF82" i="30"/>
  <c r="AE82" i="30"/>
  <c r="AD82" i="30"/>
  <c r="AC82" i="30"/>
  <c r="AU81" i="30"/>
  <c r="AT81" i="30"/>
  <c r="AS81" i="30"/>
  <c r="AR81" i="30"/>
  <c r="AQ81" i="30"/>
  <c r="AP81" i="30"/>
  <c r="AO81" i="30"/>
  <c r="AN81" i="30"/>
  <c r="AM81" i="30"/>
  <c r="AL81" i="30"/>
  <c r="AK81" i="30"/>
  <c r="AJ81" i="30"/>
  <c r="AI81" i="30"/>
  <c r="AH81" i="30"/>
  <c r="AG81" i="30"/>
  <c r="AF81" i="30"/>
  <c r="AE81" i="30"/>
  <c r="AD81" i="30"/>
  <c r="AC81" i="30"/>
  <c r="AU80" i="30"/>
  <c r="AT80" i="30"/>
  <c r="AS80" i="30"/>
  <c r="AR80" i="30"/>
  <c r="AQ80" i="30"/>
  <c r="AP80" i="30"/>
  <c r="AO80" i="30"/>
  <c r="AN80" i="30"/>
  <c r="AM80" i="30"/>
  <c r="AL80" i="30"/>
  <c r="AK80" i="30"/>
  <c r="AJ80" i="30"/>
  <c r="AI80" i="30"/>
  <c r="AH80" i="30"/>
  <c r="AG80" i="30"/>
  <c r="AF80" i="30"/>
  <c r="AE80" i="30"/>
  <c r="AD80" i="30"/>
  <c r="AC80" i="30"/>
  <c r="AU79" i="30"/>
  <c r="AT79" i="30"/>
  <c r="AS79" i="30"/>
  <c r="AR79" i="30"/>
  <c r="AQ79" i="30"/>
  <c r="AP79" i="30"/>
  <c r="AO79" i="30"/>
  <c r="AN79" i="30"/>
  <c r="AM79" i="30"/>
  <c r="AL79" i="30"/>
  <c r="AK79" i="30"/>
  <c r="AJ79" i="30"/>
  <c r="AI79" i="30"/>
  <c r="AH79" i="30"/>
  <c r="AG79" i="30"/>
  <c r="AF79" i="30"/>
  <c r="AE79" i="30"/>
  <c r="AD79" i="30"/>
  <c r="AC79" i="30"/>
  <c r="AU78" i="30"/>
  <c r="AT78" i="30"/>
  <c r="AS78" i="30"/>
  <c r="AR78" i="30"/>
  <c r="AQ78" i="30"/>
  <c r="AP78" i="30"/>
  <c r="AO78" i="30"/>
  <c r="AN78" i="30"/>
  <c r="AM78" i="30"/>
  <c r="AL78" i="30"/>
  <c r="AK78" i="30"/>
  <c r="AJ78" i="30"/>
  <c r="AI78" i="30"/>
  <c r="AH78" i="30"/>
  <c r="AG78" i="30"/>
  <c r="AF78" i="30"/>
  <c r="AE78" i="30"/>
  <c r="AD78" i="30"/>
  <c r="AC78" i="30"/>
  <c r="AU77" i="30"/>
  <c r="AT77" i="30"/>
  <c r="AS77" i="30"/>
  <c r="AR77" i="30"/>
  <c r="AQ77" i="30"/>
  <c r="AP77" i="30"/>
  <c r="AO77" i="30"/>
  <c r="AN77" i="30"/>
  <c r="AM77" i="30"/>
  <c r="AL77" i="30"/>
  <c r="AK77" i="30"/>
  <c r="AJ77" i="30"/>
  <c r="AI77" i="30"/>
  <c r="AH77" i="30"/>
  <c r="AG77" i="30"/>
  <c r="AF77" i="30"/>
  <c r="AE77" i="30"/>
  <c r="AD77" i="30"/>
  <c r="AC77" i="30"/>
  <c r="AU76" i="30"/>
  <c r="AT76" i="30"/>
  <c r="AS76" i="30"/>
  <c r="AR76" i="30"/>
  <c r="AQ76" i="30"/>
  <c r="AP76" i="30"/>
  <c r="AO76" i="30"/>
  <c r="AN76" i="30"/>
  <c r="AM76" i="30"/>
  <c r="AL76" i="30"/>
  <c r="AK76" i="30"/>
  <c r="AJ76" i="30"/>
  <c r="AI76" i="30"/>
  <c r="AH76" i="30"/>
  <c r="AG76" i="30"/>
  <c r="AF76" i="30"/>
  <c r="AE76" i="30"/>
  <c r="AD76" i="30"/>
  <c r="AC76" i="30"/>
  <c r="AU75" i="30"/>
  <c r="AT75" i="30"/>
  <c r="AS75" i="30"/>
  <c r="AR75" i="30"/>
  <c r="AQ75" i="30"/>
  <c r="AP75" i="30"/>
  <c r="AO75" i="30"/>
  <c r="AN75" i="30"/>
  <c r="AM75" i="30"/>
  <c r="AL75" i="30"/>
  <c r="AK75" i="30"/>
  <c r="AJ75" i="30"/>
  <c r="AI75" i="30"/>
  <c r="AH75" i="30"/>
  <c r="AG75" i="30"/>
  <c r="AF75" i="30"/>
  <c r="AE75" i="30"/>
  <c r="AD75" i="30"/>
  <c r="AC75" i="30"/>
  <c r="AU74" i="30"/>
  <c r="AT74" i="30"/>
  <c r="AS74" i="30"/>
  <c r="AR74" i="30"/>
  <c r="AQ74" i="30"/>
  <c r="AP74" i="30"/>
  <c r="AO74" i="30"/>
  <c r="AN74" i="30"/>
  <c r="AM74" i="30"/>
  <c r="AL74" i="30"/>
  <c r="AK74" i="30"/>
  <c r="AJ74" i="30"/>
  <c r="AI74" i="30"/>
  <c r="AH74" i="30"/>
  <c r="AG74" i="30"/>
  <c r="AF74" i="30"/>
  <c r="AE74" i="30"/>
  <c r="AD74" i="30"/>
  <c r="AC74" i="30"/>
  <c r="AU73" i="30"/>
  <c r="AT73" i="30"/>
  <c r="AS73" i="30"/>
  <c r="AR73" i="30"/>
  <c r="AQ73" i="30"/>
  <c r="AP73" i="30"/>
  <c r="AO73" i="30"/>
  <c r="AN73" i="30"/>
  <c r="AM73" i="30"/>
  <c r="AL73" i="30"/>
  <c r="AK73" i="30"/>
  <c r="AJ73" i="30"/>
  <c r="AI73" i="30"/>
  <c r="AH73" i="30"/>
  <c r="AG73" i="30"/>
  <c r="AF73" i="30"/>
  <c r="AE73" i="30"/>
  <c r="AD73" i="30"/>
  <c r="AC73" i="30"/>
  <c r="AU72" i="30"/>
  <c r="AT72" i="30"/>
  <c r="AS72" i="30"/>
  <c r="AR72" i="30"/>
  <c r="AQ72" i="30"/>
  <c r="AP72" i="30"/>
  <c r="AO72" i="30"/>
  <c r="AN72" i="30"/>
  <c r="AM72" i="30"/>
  <c r="AL72" i="30"/>
  <c r="AK72" i="30"/>
  <c r="AJ72" i="30"/>
  <c r="AI72" i="30"/>
  <c r="AH72" i="30"/>
  <c r="AG72" i="30"/>
  <c r="AF72" i="30"/>
  <c r="AE72" i="30"/>
  <c r="AD72" i="30"/>
  <c r="AC72" i="30"/>
  <c r="AU71" i="30"/>
  <c r="AT71" i="30"/>
  <c r="AS71" i="30"/>
  <c r="AR71" i="30"/>
  <c r="AQ71" i="30"/>
  <c r="AP71" i="30"/>
  <c r="AO71" i="30"/>
  <c r="AN71" i="30"/>
  <c r="AM71" i="30"/>
  <c r="AL71" i="30"/>
  <c r="AK71" i="30"/>
  <c r="AJ71" i="30"/>
  <c r="AI71" i="30"/>
  <c r="AH71" i="30"/>
  <c r="AG71" i="30"/>
  <c r="AF71" i="30"/>
  <c r="AE71" i="30"/>
  <c r="AD71" i="30"/>
  <c r="AC71" i="30"/>
  <c r="AU70" i="30"/>
  <c r="AT70" i="30"/>
  <c r="AS70" i="30"/>
  <c r="AR70" i="30"/>
  <c r="AQ70" i="30"/>
  <c r="AP70" i="30"/>
  <c r="AO70" i="30"/>
  <c r="AN70" i="30"/>
  <c r="AM70" i="30"/>
  <c r="AL70" i="30"/>
  <c r="AK70" i="30"/>
  <c r="AJ70" i="30"/>
  <c r="AI70" i="30"/>
  <c r="AH70" i="30"/>
  <c r="AG70" i="30"/>
  <c r="AF70" i="30"/>
  <c r="AE70" i="30"/>
  <c r="AD70" i="30"/>
  <c r="AC70" i="30"/>
  <c r="AU69" i="30"/>
  <c r="AT69" i="30"/>
  <c r="AS69" i="30"/>
  <c r="AR69" i="30"/>
  <c r="AQ69" i="30"/>
  <c r="AP69" i="30"/>
  <c r="AO69" i="30"/>
  <c r="AN69" i="30"/>
  <c r="AM69" i="30"/>
  <c r="AL69" i="30"/>
  <c r="AK69" i="30"/>
  <c r="AJ69" i="30"/>
  <c r="AI69" i="30"/>
  <c r="AH69" i="30"/>
  <c r="AG69" i="30"/>
  <c r="AF69" i="30"/>
  <c r="AE69" i="30"/>
  <c r="AD69" i="30"/>
  <c r="AC69" i="30"/>
  <c r="AU68" i="30"/>
  <c r="AT68" i="30"/>
  <c r="AS68" i="30"/>
  <c r="AR68" i="30"/>
  <c r="AQ68" i="30"/>
  <c r="AP68" i="30"/>
  <c r="AO68" i="30"/>
  <c r="AN68" i="30"/>
  <c r="AM68" i="30"/>
  <c r="AL68" i="30"/>
  <c r="AK68" i="30"/>
  <c r="AJ68" i="30"/>
  <c r="AI68" i="30"/>
  <c r="AH68" i="30"/>
  <c r="AG68" i="30"/>
  <c r="AF68" i="30"/>
  <c r="AE68" i="30"/>
  <c r="AD68" i="30"/>
  <c r="AC68" i="30"/>
  <c r="AU66" i="30"/>
  <c r="AT66" i="30"/>
  <c r="AS66" i="30"/>
  <c r="AR66" i="30"/>
  <c r="AQ66" i="30"/>
  <c r="AP66" i="30"/>
  <c r="AO66" i="30"/>
  <c r="AN66" i="30"/>
  <c r="AM66" i="30"/>
  <c r="AL66" i="30"/>
  <c r="AK66" i="30"/>
  <c r="AJ66" i="30"/>
  <c r="AI66" i="30"/>
  <c r="AH66" i="30"/>
  <c r="AG66" i="30"/>
  <c r="AF66" i="30"/>
  <c r="AE66" i="30"/>
  <c r="AD66" i="30"/>
  <c r="AC66" i="30"/>
  <c r="AU65" i="30"/>
  <c r="AT65" i="30"/>
  <c r="AS65" i="30"/>
  <c r="AR65" i="30"/>
  <c r="AQ65" i="30"/>
  <c r="AP65" i="30"/>
  <c r="AO65" i="30"/>
  <c r="AN65" i="30"/>
  <c r="AM65" i="30"/>
  <c r="AL65" i="30"/>
  <c r="AK65" i="30"/>
  <c r="AJ65" i="30"/>
  <c r="AI65" i="30"/>
  <c r="AH65" i="30"/>
  <c r="AG65" i="30"/>
  <c r="AF65" i="30"/>
  <c r="AE65" i="30"/>
  <c r="AD65" i="30"/>
  <c r="AC65" i="30"/>
  <c r="AU64" i="30"/>
  <c r="AT64" i="30"/>
  <c r="AS64" i="30"/>
  <c r="AR64" i="30"/>
  <c r="AQ64" i="30"/>
  <c r="AP64" i="30"/>
  <c r="AO64" i="30"/>
  <c r="AN64" i="30"/>
  <c r="AM64" i="30"/>
  <c r="AL64" i="30"/>
  <c r="AK64" i="30"/>
  <c r="AJ64" i="30"/>
  <c r="AI64" i="30"/>
  <c r="AH64" i="30"/>
  <c r="AG64" i="30"/>
  <c r="AF64" i="30"/>
  <c r="AE64" i="30"/>
  <c r="AD64" i="30"/>
  <c r="AC64" i="30"/>
  <c r="AU63" i="30"/>
  <c r="AT63" i="30"/>
  <c r="AS63" i="30"/>
  <c r="AR63" i="30"/>
  <c r="AQ63" i="30"/>
  <c r="AP63" i="30"/>
  <c r="AO63" i="30"/>
  <c r="AN63" i="30"/>
  <c r="AM63" i="30"/>
  <c r="AL63" i="30"/>
  <c r="AK63" i="30"/>
  <c r="AJ63" i="30"/>
  <c r="AI63" i="30"/>
  <c r="AH63" i="30"/>
  <c r="AG63" i="30"/>
  <c r="AF63" i="30"/>
  <c r="AE63" i="30"/>
  <c r="AD63" i="30"/>
  <c r="AC63" i="30"/>
  <c r="AU62" i="30"/>
  <c r="AT62" i="30"/>
  <c r="AS62" i="30"/>
  <c r="AR62" i="30"/>
  <c r="AQ62" i="30"/>
  <c r="AP62" i="30"/>
  <c r="AO62" i="30"/>
  <c r="AN62" i="30"/>
  <c r="AM62" i="30"/>
  <c r="AL62" i="30"/>
  <c r="AK62" i="30"/>
  <c r="AJ62" i="30"/>
  <c r="AI62" i="30"/>
  <c r="AH62" i="30"/>
  <c r="AG62" i="30"/>
  <c r="AF62" i="30"/>
  <c r="AE62" i="30"/>
  <c r="AD62" i="30"/>
  <c r="AC62" i="30"/>
  <c r="AU61" i="30"/>
  <c r="AT61" i="30"/>
  <c r="AS61" i="30"/>
  <c r="AR61" i="30"/>
  <c r="AQ61" i="30"/>
  <c r="AP61" i="30"/>
  <c r="AO61" i="30"/>
  <c r="AN61" i="30"/>
  <c r="AM61" i="30"/>
  <c r="AL61" i="30"/>
  <c r="AK61" i="30"/>
  <c r="AJ61" i="30"/>
  <c r="AI61" i="30"/>
  <c r="AH61" i="30"/>
  <c r="AG61" i="30"/>
  <c r="AF61" i="30"/>
  <c r="AE61" i="30"/>
  <c r="AD61" i="30"/>
  <c r="AC61" i="30"/>
  <c r="AU60" i="30"/>
  <c r="AT60" i="30"/>
  <c r="AS60" i="30"/>
  <c r="AR60" i="30"/>
  <c r="AQ60" i="30"/>
  <c r="AP60" i="30"/>
  <c r="AO60" i="30"/>
  <c r="AN60" i="30"/>
  <c r="AM60" i="30"/>
  <c r="AL60" i="30"/>
  <c r="AK60" i="30"/>
  <c r="AJ60" i="30"/>
  <c r="AI60" i="30"/>
  <c r="AH60" i="30"/>
  <c r="AG60" i="30"/>
  <c r="AF60" i="30"/>
  <c r="AE60" i="30"/>
  <c r="AD60" i="30"/>
  <c r="AC60" i="30"/>
  <c r="AU59" i="30"/>
  <c r="AT59" i="30"/>
  <c r="AS59" i="30"/>
  <c r="AR59" i="30"/>
  <c r="AQ59" i="30"/>
  <c r="AP59" i="30"/>
  <c r="AO59" i="30"/>
  <c r="AN59" i="30"/>
  <c r="AM59" i="30"/>
  <c r="AL59" i="30"/>
  <c r="AK59" i="30"/>
  <c r="AJ59" i="30"/>
  <c r="AI59" i="30"/>
  <c r="AH59" i="30"/>
  <c r="AG59" i="30"/>
  <c r="AF59" i="30"/>
  <c r="AE59" i="30"/>
  <c r="AD59" i="30"/>
  <c r="AC59" i="30"/>
  <c r="AU58" i="30"/>
  <c r="AT58" i="30"/>
  <c r="AS58" i="30"/>
  <c r="AR58" i="30"/>
  <c r="AQ58" i="30"/>
  <c r="AP58" i="30"/>
  <c r="AO58" i="30"/>
  <c r="AN58" i="30"/>
  <c r="AM58" i="30"/>
  <c r="AL58" i="30"/>
  <c r="AK58" i="30"/>
  <c r="AJ58" i="30"/>
  <c r="AI58" i="30"/>
  <c r="AH58" i="30"/>
  <c r="AG58" i="30"/>
  <c r="AF58" i="30"/>
  <c r="AE58" i="30"/>
  <c r="AD58" i="30"/>
  <c r="AC58" i="30"/>
  <c r="AU57" i="30"/>
  <c r="AT57" i="30"/>
  <c r="AS57" i="30"/>
  <c r="AR57" i="30"/>
  <c r="AQ57" i="30"/>
  <c r="AP57" i="30"/>
  <c r="AO57" i="30"/>
  <c r="AN57" i="30"/>
  <c r="AM57" i="30"/>
  <c r="AL57" i="30"/>
  <c r="AK57" i="30"/>
  <c r="AJ57" i="30"/>
  <c r="AI57" i="30"/>
  <c r="AH57" i="30"/>
  <c r="AG57" i="30"/>
  <c r="AF57" i="30"/>
  <c r="AE57" i="30"/>
  <c r="AD57" i="30"/>
  <c r="AC57" i="30"/>
  <c r="AU56" i="30"/>
  <c r="AT56" i="30"/>
  <c r="AS56" i="30"/>
  <c r="AR56" i="30"/>
  <c r="AQ56" i="30"/>
  <c r="AP56" i="30"/>
  <c r="AO56" i="30"/>
  <c r="AN56" i="30"/>
  <c r="AM56" i="30"/>
  <c r="AL56" i="30"/>
  <c r="AK56" i="30"/>
  <c r="AJ56" i="30"/>
  <c r="AI56" i="30"/>
  <c r="AH56" i="30"/>
  <c r="AG56" i="30"/>
  <c r="AF56" i="30"/>
  <c r="AE56" i="30"/>
  <c r="AD56" i="30"/>
  <c r="AC56" i="30"/>
  <c r="AU55" i="30"/>
  <c r="AT55" i="30"/>
  <c r="AS55" i="30"/>
  <c r="AR55" i="30"/>
  <c r="AQ55" i="30"/>
  <c r="AP55" i="30"/>
  <c r="AO55" i="30"/>
  <c r="AN55" i="30"/>
  <c r="AM55" i="30"/>
  <c r="AL55" i="30"/>
  <c r="AK55" i="30"/>
  <c r="AJ55" i="30"/>
  <c r="AI55" i="30"/>
  <c r="AH55" i="30"/>
  <c r="AG55" i="30"/>
  <c r="AF55" i="30"/>
  <c r="AE55" i="30"/>
  <c r="AD55" i="30"/>
  <c r="AC55" i="30"/>
  <c r="AU53" i="30"/>
  <c r="AT53" i="30"/>
  <c r="AS53" i="30"/>
  <c r="AR53" i="30"/>
  <c r="AQ53" i="30"/>
  <c r="AP53" i="30"/>
  <c r="AO53" i="30"/>
  <c r="AN53" i="30"/>
  <c r="AM53" i="30"/>
  <c r="AL53" i="30"/>
  <c r="AK53" i="30"/>
  <c r="AJ53" i="30"/>
  <c r="AI53" i="30"/>
  <c r="AH53" i="30"/>
  <c r="AG53" i="30"/>
  <c r="AF53" i="30"/>
  <c r="AE53" i="30"/>
  <c r="AD53" i="30"/>
  <c r="AC53" i="30"/>
  <c r="AU52" i="30"/>
  <c r="AT52" i="30"/>
  <c r="AS52" i="30"/>
  <c r="AR52" i="30"/>
  <c r="AQ52" i="30"/>
  <c r="AP52" i="30"/>
  <c r="AO52" i="30"/>
  <c r="AN52" i="30"/>
  <c r="AM52" i="30"/>
  <c r="AL52" i="30"/>
  <c r="AK52" i="30"/>
  <c r="AJ52" i="30"/>
  <c r="AI52" i="30"/>
  <c r="AH52" i="30"/>
  <c r="AG52" i="30"/>
  <c r="AF52" i="30"/>
  <c r="AE52" i="30"/>
  <c r="AD52" i="30"/>
  <c r="AC52" i="30"/>
  <c r="AU51" i="30"/>
  <c r="AT51" i="30"/>
  <c r="AS51" i="30"/>
  <c r="AR51" i="30"/>
  <c r="AQ51" i="30"/>
  <c r="AP51" i="30"/>
  <c r="AO51" i="30"/>
  <c r="AN51" i="30"/>
  <c r="AM51" i="30"/>
  <c r="AL51" i="30"/>
  <c r="AK51" i="30"/>
  <c r="AJ51" i="30"/>
  <c r="AI51" i="30"/>
  <c r="AH51" i="30"/>
  <c r="AG51" i="30"/>
  <c r="AF51" i="30"/>
  <c r="AE51" i="30"/>
  <c r="AD51" i="30"/>
  <c r="AC51" i="30"/>
  <c r="AU50" i="30"/>
  <c r="AT50" i="30"/>
  <c r="AS50" i="30"/>
  <c r="AR50" i="30"/>
  <c r="AQ50" i="30"/>
  <c r="AP50" i="30"/>
  <c r="AO50" i="30"/>
  <c r="AN50" i="30"/>
  <c r="AM50" i="30"/>
  <c r="AL50" i="30"/>
  <c r="AK50" i="30"/>
  <c r="AJ50" i="30"/>
  <c r="AI50" i="30"/>
  <c r="AH50" i="30"/>
  <c r="AG50" i="30"/>
  <c r="AF50" i="30"/>
  <c r="AE50" i="30"/>
  <c r="AD50" i="30"/>
  <c r="AC50" i="30"/>
  <c r="AU49" i="30"/>
  <c r="AT49" i="30"/>
  <c r="AS49" i="30"/>
  <c r="AR49" i="30"/>
  <c r="AQ49" i="30"/>
  <c r="AP49" i="30"/>
  <c r="AO49" i="30"/>
  <c r="AN49" i="30"/>
  <c r="AM49" i="30"/>
  <c r="AL49" i="30"/>
  <c r="AK49" i="30"/>
  <c r="AJ49" i="30"/>
  <c r="AI49" i="30"/>
  <c r="AH49" i="30"/>
  <c r="AG49" i="30"/>
  <c r="AF49" i="30"/>
  <c r="AE49" i="30"/>
  <c r="AD49" i="30"/>
  <c r="AC49" i="30"/>
  <c r="AU48" i="30"/>
  <c r="AT48" i="30"/>
  <c r="AS48" i="30"/>
  <c r="AR48" i="30"/>
  <c r="AQ48" i="30"/>
  <c r="AP48" i="30"/>
  <c r="AO48" i="30"/>
  <c r="AN48" i="30"/>
  <c r="AM48" i="30"/>
  <c r="AL48" i="30"/>
  <c r="AK48" i="30"/>
  <c r="AJ48" i="30"/>
  <c r="AI48" i="30"/>
  <c r="AH48" i="30"/>
  <c r="AG48" i="30"/>
  <c r="AF48" i="30"/>
  <c r="AE48" i="30"/>
  <c r="AD48" i="30"/>
  <c r="AC48" i="30"/>
  <c r="AU45" i="30"/>
  <c r="AT45" i="30"/>
  <c r="AS45" i="30"/>
  <c r="AR45" i="30"/>
  <c r="AQ45" i="30"/>
  <c r="AP45" i="30"/>
  <c r="AO45" i="30"/>
  <c r="AN45" i="30"/>
  <c r="AM45" i="30"/>
  <c r="AL45" i="30"/>
  <c r="AK45" i="30"/>
  <c r="AJ45" i="30"/>
  <c r="AI45" i="30"/>
  <c r="AH45" i="30"/>
  <c r="AG45" i="30"/>
  <c r="AF45" i="30"/>
  <c r="AE45" i="30"/>
  <c r="AD45" i="30"/>
  <c r="AC45" i="30"/>
  <c r="AU43" i="30"/>
  <c r="AT43" i="30"/>
  <c r="AS43" i="30"/>
  <c r="AR43" i="30"/>
  <c r="AQ43" i="30"/>
  <c r="AP43" i="30"/>
  <c r="AO43" i="30"/>
  <c r="AN43" i="30"/>
  <c r="AM43" i="30"/>
  <c r="AL43" i="30"/>
  <c r="AK43" i="30"/>
  <c r="AJ43" i="30"/>
  <c r="AI43" i="30"/>
  <c r="AH43" i="30"/>
  <c r="AG43" i="30"/>
  <c r="AF43" i="30"/>
  <c r="AE43" i="30"/>
  <c r="AD43" i="30"/>
  <c r="AC43" i="30"/>
  <c r="AU42" i="30"/>
  <c r="AT42" i="30"/>
  <c r="AS42" i="30"/>
  <c r="AR42" i="30"/>
  <c r="AQ42" i="30"/>
  <c r="AP42" i="30"/>
  <c r="AO42" i="30"/>
  <c r="AN42" i="30"/>
  <c r="AM42" i="30"/>
  <c r="AL42" i="30"/>
  <c r="AK42" i="30"/>
  <c r="AJ42" i="30"/>
  <c r="AI42" i="30"/>
  <c r="AH42" i="30"/>
  <c r="AG42" i="30"/>
  <c r="AF42" i="30"/>
  <c r="AE42" i="30"/>
  <c r="AD42" i="30"/>
  <c r="AC42" i="30"/>
  <c r="AU41" i="30"/>
  <c r="AT41" i="30"/>
  <c r="AS41" i="30"/>
  <c r="AR41" i="30"/>
  <c r="AQ41" i="30"/>
  <c r="AP41" i="30"/>
  <c r="AO41" i="30"/>
  <c r="AN41" i="30"/>
  <c r="AM41" i="30"/>
  <c r="AL41" i="30"/>
  <c r="AK41" i="30"/>
  <c r="AJ41" i="30"/>
  <c r="AI41" i="30"/>
  <c r="AH41" i="30"/>
  <c r="AG41" i="30"/>
  <c r="AF41" i="30"/>
  <c r="AE41" i="30"/>
  <c r="AD41" i="30"/>
  <c r="AC41" i="30"/>
  <c r="AU40" i="30"/>
  <c r="AT40" i="30"/>
  <c r="AS40" i="30"/>
  <c r="AR40" i="30"/>
  <c r="AQ40" i="30"/>
  <c r="AP40" i="30"/>
  <c r="AO40" i="30"/>
  <c r="AN40" i="30"/>
  <c r="AM40" i="30"/>
  <c r="AL40" i="30"/>
  <c r="AK40" i="30"/>
  <c r="AJ40" i="30"/>
  <c r="AI40" i="30"/>
  <c r="AH40" i="30"/>
  <c r="AG40" i="30"/>
  <c r="AF40" i="30"/>
  <c r="AE40" i="30"/>
  <c r="AD40" i="30"/>
  <c r="AC40" i="30"/>
  <c r="Y31" i="30"/>
  <c r="Q31" i="30"/>
  <c r="P31" i="30"/>
  <c r="O31" i="30"/>
  <c r="N31" i="30"/>
  <c r="M31" i="30"/>
  <c r="L31" i="30"/>
  <c r="K31" i="30"/>
  <c r="J31" i="30"/>
  <c r="I31" i="30"/>
  <c r="H31" i="30"/>
  <c r="G31" i="30"/>
  <c r="AB31" i="30"/>
  <c r="AB30" i="30" s="1"/>
  <c r="AA31" i="30"/>
  <c r="AA30" i="30" s="1"/>
  <c r="AU37" i="30"/>
  <c r="AT37" i="30"/>
  <c r="AS37" i="30"/>
  <c r="AR37" i="30"/>
  <c r="AQ37" i="30"/>
  <c r="AP37" i="30"/>
  <c r="AO37" i="30"/>
  <c r="AN37" i="30"/>
  <c r="AM37" i="30"/>
  <c r="AL37" i="30"/>
  <c r="AK37" i="30"/>
  <c r="AJ37" i="30"/>
  <c r="AI37" i="30"/>
  <c r="AH37" i="30"/>
  <c r="AG37" i="30"/>
  <c r="AF37" i="30"/>
  <c r="AE37" i="30"/>
  <c r="AD37" i="30"/>
  <c r="AC37" i="30"/>
  <c r="AU36" i="30"/>
  <c r="AT36" i="30"/>
  <c r="AS36" i="30"/>
  <c r="AR36" i="30"/>
  <c r="AQ36" i="30"/>
  <c r="AP36" i="30"/>
  <c r="AO36" i="30"/>
  <c r="AN36" i="30"/>
  <c r="AM36" i="30"/>
  <c r="AL36" i="30"/>
  <c r="AK36" i="30"/>
  <c r="AJ36" i="30"/>
  <c r="AI36" i="30"/>
  <c r="AH36" i="30"/>
  <c r="AG36" i="30"/>
  <c r="AF36" i="30"/>
  <c r="AE36" i="30"/>
  <c r="AD36" i="30"/>
  <c r="AC36" i="30"/>
  <c r="AU35" i="30"/>
  <c r="AT35" i="30"/>
  <c r="AS35" i="30"/>
  <c r="AR35" i="30"/>
  <c r="AQ35" i="30"/>
  <c r="AP35" i="30"/>
  <c r="AO35" i="30"/>
  <c r="AN35" i="30"/>
  <c r="AM35" i="30"/>
  <c r="AL35" i="30"/>
  <c r="AK35" i="30"/>
  <c r="AJ35" i="30"/>
  <c r="AI35" i="30"/>
  <c r="AH35" i="30"/>
  <c r="AG35" i="30"/>
  <c r="AF35" i="30"/>
  <c r="AE35" i="30"/>
  <c r="AD35" i="30"/>
  <c r="AC35" i="30"/>
  <c r="AU34" i="30"/>
  <c r="AT34" i="30"/>
  <c r="AS34" i="30"/>
  <c r="AR34" i="30"/>
  <c r="AQ34" i="30"/>
  <c r="AP34" i="30"/>
  <c r="AO34" i="30"/>
  <c r="AN34" i="30"/>
  <c r="AM34" i="30"/>
  <c r="AL34" i="30"/>
  <c r="AK34" i="30"/>
  <c r="AJ34" i="30"/>
  <c r="AI34" i="30"/>
  <c r="AH34" i="30"/>
  <c r="AG34" i="30"/>
  <c r="AF34" i="30"/>
  <c r="AE34" i="30"/>
  <c r="AD34" i="30"/>
  <c r="AC34" i="30"/>
  <c r="AU33" i="30"/>
  <c r="AT33" i="30"/>
  <c r="AS33" i="30"/>
  <c r="AR33" i="30"/>
  <c r="AQ33" i="30"/>
  <c r="AP33" i="30"/>
  <c r="AO33" i="30"/>
  <c r="AN33" i="30"/>
  <c r="AM33" i="30"/>
  <c r="AL33" i="30"/>
  <c r="AK33" i="30"/>
  <c r="AJ33" i="30"/>
  <c r="AI33" i="30"/>
  <c r="AH33" i="30"/>
  <c r="AG33" i="30"/>
  <c r="AF33" i="30"/>
  <c r="AE33" i="30"/>
  <c r="AD33" i="30"/>
  <c r="AC33" i="30"/>
  <c r="AU32" i="30"/>
  <c r="AT32" i="30"/>
  <c r="AS32" i="30"/>
  <c r="AR32" i="30"/>
  <c r="AQ32" i="30"/>
  <c r="AP32" i="30"/>
  <c r="AO32" i="30"/>
  <c r="AN32" i="30"/>
  <c r="AM32" i="30"/>
  <c r="AL32" i="30"/>
  <c r="AK32" i="30"/>
  <c r="AJ32" i="30"/>
  <c r="AI32" i="30"/>
  <c r="AH32" i="30"/>
  <c r="AG32" i="30"/>
  <c r="AF32" i="30"/>
  <c r="AE32" i="30"/>
  <c r="AD32" i="30"/>
  <c r="AC32" i="30"/>
  <c r="AU29" i="30"/>
  <c r="AT29" i="30"/>
  <c r="AS29" i="30"/>
  <c r="AR29" i="30"/>
  <c r="AQ29" i="30"/>
  <c r="AP29" i="30"/>
  <c r="AO29" i="30"/>
  <c r="AN29" i="30"/>
  <c r="AM29" i="30"/>
  <c r="AL29" i="30"/>
  <c r="AK29" i="30"/>
  <c r="AJ29" i="30"/>
  <c r="AI29" i="30"/>
  <c r="AH29" i="30"/>
  <c r="AG29" i="30"/>
  <c r="AF29" i="30"/>
  <c r="AE29" i="30"/>
  <c r="AD29" i="30"/>
  <c r="AC29" i="30"/>
  <c r="AU28" i="30"/>
  <c r="AT28" i="30"/>
  <c r="AS28" i="30"/>
  <c r="AR28" i="30"/>
  <c r="AQ28" i="30"/>
  <c r="AP28" i="30"/>
  <c r="AO28" i="30"/>
  <c r="AN28" i="30"/>
  <c r="AM28" i="30"/>
  <c r="AL28" i="30"/>
  <c r="AK28" i="30"/>
  <c r="AJ28" i="30"/>
  <c r="AI28" i="30"/>
  <c r="AH28" i="30"/>
  <c r="AG28" i="30"/>
  <c r="AF28" i="30"/>
  <c r="AE28" i="30"/>
  <c r="AD28" i="30"/>
  <c r="AC28" i="30"/>
  <c r="AU27" i="30"/>
  <c r="AT27" i="30"/>
  <c r="AS27" i="30"/>
  <c r="AR27" i="30"/>
  <c r="AQ27" i="30"/>
  <c r="AP27" i="30"/>
  <c r="AO27" i="30"/>
  <c r="AN27" i="30"/>
  <c r="AM27" i="30"/>
  <c r="AL27" i="30"/>
  <c r="AK27" i="30"/>
  <c r="AJ27" i="30"/>
  <c r="AI27" i="30"/>
  <c r="AH27" i="30"/>
  <c r="AG27" i="30"/>
  <c r="AF27" i="30"/>
  <c r="AE27" i="30"/>
  <c r="AD27" i="30"/>
  <c r="AC27" i="30"/>
  <c r="AU26" i="30"/>
  <c r="AT26" i="30"/>
  <c r="AS26" i="30"/>
  <c r="AR26" i="30"/>
  <c r="AQ26" i="30"/>
  <c r="AP26" i="30"/>
  <c r="AO26" i="30"/>
  <c r="AN26" i="30"/>
  <c r="AM26" i="30"/>
  <c r="AL26" i="30"/>
  <c r="AK26" i="30"/>
  <c r="AJ26" i="30"/>
  <c r="AI26" i="30"/>
  <c r="AH26" i="30"/>
  <c r="AG26" i="30"/>
  <c r="AF26" i="30"/>
  <c r="AE26" i="30"/>
  <c r="AD26" i="30"/>
  <c r="AC26" i="30"/>
  <c r="AU25" i="30"/>
  <c r="AT25" i="30"/>
  <c r="AS25" i="30"/>
  <c r="AR25" i="30"/>
  <c r="AQ25" i="30"/>
  <c r="AP25" i="30"/>
  <c r="AO25" i="30"/>
  <c r="AN25" i="30"/>
  <c r="AM25" i="30"/>
  <c r="AL25" i="30"/>
  <c r="AK25" i="30"/>
  <c r="AJ25" i="30"/>
  <c r="AI25" i="30"/>
  <c r="AH25" i="30"/>
  <c r="AG25" i="30"/>
  <c r="AF25" i="30"/>
  <c r="AE25" i="30"/>
  <c r="AD25" i="30"/>
  <c r="AC25" i="30"/>
  <c r="AU24" i="30"/>
  <c r="AT24" i="30"/>
  <c r="AS24" i="30"/>
  <c r="AR24" i="30"/>
  <c r="AQ24" i="30"/>
  <c r="AP24" i="30"/>
  <c r="AO24" i="30"/>
  <c r="AN24" i="30"/>
  <c r="AM24" i="30"/>
  <c r="AL24" i="30"/>
  <c r="AK24" i="30"/>
  <c r="AJ24" i="30"/>
  <c r="AI24" i="30"/>
  <c r="AH24" i="30"/>
  <c r="AG24" i="30"/>
  <c r="AF24" i="30"/>
  <c r="AE24" i="30"/>
  <c r="AD24" i="30"/>
  <c r="AC24" i="30"/>
  <c r="AU23" i="30"/>
  <c r="AT23" i="30"/>
  <c r="AS23" i="30"/>
  <c r="AR23" i="30"/>
  <c r="AQ23" i="30"/>
  <c r="AP23" i="30"/>
  <c r="AO23" i="30"/>
  <c r="AN23" i="30"/>
  <c r="AM23" i="30"/>
  <c r="AL23" i="30"/>
  <c r="AK23" i="30"/>
  <c r="AJ23" i="30"/>
  <c r="AI23" i="30"/>
  <c r="AH23" i="30"/>
  <c r="AG23" i="30"/>
  <c r="AF23" i="30"/>
  <c r="AE23" i="30"/>
  <c r="AD23" i="30"/>
  <c r="AC23" i="30"/>
  <c r="AU22" i="30"/>
  <c r="AT22" i="30"/>
  <c r="AS22" i="30"/>
  <c r="AR22" i="30"/>
  <c r="AQ22" i="30"/>
  <c r="AP22" i="30"/>
  <c r="AO22" i="30"/>
  <c r="AN22" i="30"/>
  <c r="AM22" i="30"/>
  <c r="AL22" i="30"/>
  <c r="AK22" i="30"/>
  <c r="AJ22" i="30"/>
  <c r="AI22" i="30"/>
  <c r="AH22" i="30"/>
  <c r="AG22" i="30"/>
  <c r="AF22" i="30"/>
  <c r="AE22" i="30"/>
  <c r="AD22" i="30"/>
  <c r="AC22" i="30"/>
  <c r="AU21" i="30"/>
  <c r="AT21" i="30"/>
  <c r="AS21" i="30"/>
  <c r="AR21" i="30"/>
  <c r="AQ21" i="30"/>
  <c r="AP21" i="30"/>
  <c r="AO21" i="30"/>
  <c r="AN21" i="30"/>
  <c r="AM21" i="30"/>
  <c r="AL21" i="30"/>
  <c r="AK21" i="30"/>
  <c r="AJ21" i="30"/>
  <c r="AI21" i="30"/>
  <c r="AH21" i="30"/>
  <c r="AG21" i="30"/>
  <c r="AF21" i="30"/>
  <c r="AE21" i="30"/>
  <c r="AD21" i="30"/>
  <c r="AC21" i="30"/>
  <c r="AU20" i="30"/>
  <c r="AT20" i="30"/>
  <c r="AS20" i="30"/>
  <c r="AR20" i="30"/>
  <c r="AQ20" i="30"/>
  <c r="AP20" i="30"/>
  <c r="AO20" i="30"/>
  <c r="AN20" i="30"/>
  <c r="AM20" i="30"/>
  <c r="AL20" i="30"/>
  <c r="AK20" i="30"/>
  <c r="AJ20" i="30"/>
  <c r="AI20" i="30"/>
  <c r="AH20" i="30"/>
  <c r="AG20" i="30"/>
  <c r="AF20" i="30"/>
  <c r="AE20" i="30"/>
  <c r="AD20" i="30"/>
  <c r="AC20" i="30"/>
  <c r="AU19" i="30"/>
  <c r="AT19" i="30"/>
  <c r="AS19" i="30"/>
  <c r="AR19" i="30"/>
  <c r="AQ19" i="30"/>
  <c r="AP19" i="30"/>
  <c r="AO19" i="30"/>
  <c r="AN19" i="30"/>
  <c r="AM19" i="30"/>
  <c r="AL19" i="30"/>
  <c r="AK19" i="30"/>
  <c r="AJ19" i="30"/>
  <c r="AI19" i="30"/>
  <c r="AH19" i="30"/>
  <c r="AG19" i="30"/>
  <c r="AF19" i="30"/>
  <c r="AE19" i="30"/>
  <c r="AD19" i="30"/>
  <c r="AC19" i="30"/>
  <c r="AU18" i="30"/>
  <c r="AT18" i="30"/>
  <c r="AS18" i="30"/>
  <c r="AR18" i="30"/>
  <c r="AQ18" i="30"/>
  <c r="AP18" i="30"/>
  <c r="AO18" i="30"/>
  <c r="AN18" i="30"/>
  <c r="AM18" i="30"/>
  <c r="AL18" i="30"/>
  <c r="AK18" i="30"/>
  <c r="AJ18" i="30"/>
  <c r="AI18" i="30"/>
  <c r="AH18" i="30"/>
  <c r="AG18" i="30"/>
  <c r="AF18" i="30"/>
  <c r="AE18" i="30"/>
  <c r="AD18" i="30"/>
  <c r="AC18" i="30"/>
  <c r="AU17" i="30"/>
  <c r="AT17" i="30"/>
  <c r="AS17" i="30"/>
  <c r="AR17" i="30"/>
  <c r="AQ17" i="30"/>
  <c r="AP17" i="30"/>
  <c r="AO17" i="30"/>
  <c r="AN17" i="30"/>
  <c r="AM17" i="30"/>
  <c r="AL17" i="30"/>
  <c r="AK17" i="30"/>
  <c r="AJ17" i="30"/>
  <c r="AI17" i="30"/>
  <c r="AH17" i="30"/>
  <c r="AG17" i="30"/>
  <c r="AF17" i="30"/>
  <c r="AE17" i="30"/>
  <c r="AD17" i="30"/>
  <c r="AC17" i="30"/>
  <c r="AU16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U15" i="30"/>
  <c r="AT15" i="30"/>
  <c r="AS15" i="30"/>
  <c r="AR15" i="30"/>
  <c r="AQ15" i="30"/>
  <c r="AP15" i="30"/>
  <c r="AO15" i="30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U14" i="30"/>
  <c r="AT14" i="30"/>
  <c r="AS14" i="30"/>
  <c r="AR14" i="30"/>
  <c r="AQ14" i="30"/>
  <c r="AP14" i="30"/>
  <c r="AO14" i="30"/>
  <c r="AN14" i="30"/>
  <c r="AM14" i="30"/>
  <c r="AL14" i="30"/>
  <c r="AK14" i="30"/>
  <c r="AJ14" i="30"/>
  <c r="AI14" i="30"/>
  <c r="AH14" i="30"/>
  <c r="AG14" i="30"/>
  <c r="AF14" i="30"/>
  <c r="AE14" i="30"/>
  <c r="AD14" i="30"/>
  <c r="AC14" i="30"/>
  <c r="AU13" i="30"/>
  <c r="AT13" i="30"/>
  <c r="AS13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3" i="30"/>
  <c r="AA3" i="30"/>
  <c r="N12" i="30"/>
  <c r="O12" i="30"/>
  <c r="P12" i="30"/>
  <c r="Q12" i="30"/>
  <c r="V12" i="30"/>
  <c r="W12" i="30"/>
  <c r="X12" i="30"/>
  <c r="Y12" i="30"/>
  <c r="H12" i="30"/>
  <c r="I12" i="30"/>
  <c r="J12" i="30"/>
  <c r="K12" i="30"/>
  <c r="L12" i="30"/>
  <c r="M12" i="30"/>
  <c r="G12" i="30"/>
  <c r="B7" i="26"/>
  <c r="C63" i="26"/>
  <c r="C62" i="26"/>
  <c r="C61" i="26"/>
  <c r="C60" i="26"/>
  <c r="C59" i="26"/>
  <c r="C58" i="26"/>
  <c r="I57" i="26"/>
  <c r="I56" i="26" s="1"/>
  <c r="I7" i="26" s="1"/>
  <c r="B65" i="27" s="1"/>
  <c r="H57" i="26"/>
  <c r="H56" i="26" s="1"/>
  <c r="H7" i="26" s="1"/>
  <c r="G57" i="26"/>
  <c r="G56" i="26" s="1"/>
  <c r="G7" i="26" s="1"/>
  <c r="F57" i="26"/>
  <c r="E57" i="26"/>
  <c r="E56" i="26" s="1"/>
  <c r="D57" i="26"/>
  <c r="D56" i="26" s="1"/>
  <c r="E3" i="26"/>
  <c r="D3" i="26"/>
  <c r="B6" i="26"/>
  <c r="B5" i="26"/>
  <c r="B4" i="26"/>
  <c r="I47" i="26"/>
  <c r="I46" i="26" s="1"/>
  <c r="I6" i="26" s="1"/>
  <c r="B64" i="27" s="1"/>
  <c r="E64" i="27" s="1"/>
  <c r="H47" i="26"/>
  <c r="H46" i="26" s="1"/>
  <c r="H6" i="26" s="1"/>
  <c r="G47" i="26"/>
  <c r="G46" i="26" s="1"/>
  <c r="G6" i="26" s="1"/>
  <c r="F47" i="26"/>
  <c r="F46" i="26" s="1"/>
  <c r="F6" i="26" s="1"/>
  <c r="B49" i="27" s="1"/>
  <c r="E49" i="27" s="1"/>
  <c r="E47" i="26"/>
  <c r="E46" i="26" s="1"/>
  <c r="D47" i="26"/>
  <c r="D46" i="26" s="1"/>
  <c r="B10" i="23"/>
  <c r="C221" i="23"/>
  <c r="C220" i="23"/>
  <c r="C219" i="23"/>
  <c r="C218" i="23"/>
  <c r="C217" i="23"/>
  <c r="C216" i="23"/>
  <c r="C215" i="23"/>
  <c r="C214" i="23"/>
  <c r="C213" i="23"/>
  <c r="V212" i="23"/>
  <c r="V211" i="23" s="1"/>
  <c r="V10" i="23" s="1"/>
  <c r="B44" i="27" s="1"/>
  <c r="U212" i="23"/>
  <c r="U211" i="23" s="1"/>
  <c r="U10" i="23" s="1"/>
  <c r="T212" i="23"/>
  <c r="T211" i="23" s="1"/>
  <c r="T10" i="23" s="1"/>
  <c r="S212" i="23"/>
  <c r="S211" i="23" s="1"/>
  <c r="S10" i="23" s="1"/>
  <c r="R212" i="23"/>
  <c r="R211" i="23" s="1"/>
  <c r="R10" i="23" s="1"/>
  <c r="Q212" i="23"/>
  <c r="Q211" i="23" s="1"/>
  <c r="Q10" i="23" s="1"/>
  <c r="P212" i="23"/>
  <c r="P211" i="23" s="1"/>
  <c r="P10" i="23" s="1"/>
  <c r="O212" i="23"/>
  <c r="O211" i="23" s="1"/>
  <c r="O10" i="23" s="1"/>
  <c r="N212" i="23"/>
  <c r="N211" i="23" s="1"/>
  <c r="N10" i="23" s="1"/>
  <c r="M212" i="23"/>
  <c r="M211" i="23" s="1"/>
  <c r="M10" i="23" s="1"/>
  <c r="L212" i="23"/>
  <c r="L211" i="23" s="1"/>
  <c r="L10" i="23" s="1"/>
  <c r="K212" i="23"/>
  <c r="K211" i="23" s="1"/>
  <c r="K10" i="23" s="1"/>
  <c r="J212" i="23"/>
  <c r="J211" i="23" s="1"/>
  <c r="J10" i="23" s="1"/>
  <c r="I212" i="23"/>
  <c r="I211" i="23" s="1"/>
  <c r="I10" i="23" s="1"/>
  <c r="H212" i="23"/>
  <c r="H211" i="23" s="1"/>
  <c r="H10" i="23" s="1"/>
  <c r="G212" i="23"/>
  <c r="G211" i="23" s="1"/>
  <c r="G10" i="23" s="1"/>
  <c r="F212" i="23"/>
  <c r="E212" i="23"/>
  <c r="E211" i="23" s="1"/>
  <c r="D212" i="23"/>
  <c r="D211" i="23" s="1"/>
  <c r="I33" i="26"/>
  <c r="H33" i="26"/>
  <c r="G33" i="26"/>
  <c r="F33" i="26"/>
  <c r="E33" i="26"/>
  <c r="D33" i="26"/>
  <c r="C45" i="26"/>
  <c r="C44" i="26"/>
  <c r="C43" i="26"/>
  <c r="C42" i="26"/>
  <c r="C41" i="26"/>
  <c r="C40" i="26"/>
  <c r="C39" i="26"/>
  <c r="C30" i="26"/>
  <c r="I10" i="26"/>
  <c r="I9" i="26" s="1"/>
  <c r="I4" i="26" s="1"/>
  <c r="H10" i="26"/>
  <c r="H9" i="26" s="1"/>
  <c r="H4" i="26" s="1"/>
  <c r="G10" i="26"/>
  <c r="G9" i="26" s="1"/>
  <c r="G4" i="26" s="1"/>
  <c r="F10" i="26"/>
  <c r="F9" i="26" s="1"/>
  <c r="F4" i="26" s="1"/>
  <c r="E10" i="26"/>
  <c r="E9" i="26" s="1"/>
  <c r="D10" i="26"/>
  <c r="D9" i="26" s="1"/>
  <c r="C22" i="26"/>
  <c r="C21" i="26"/>
  <c r="C20" i="26"/>
  <c r="C19" i="26"/>
  <c r="C18" i="26"/>
  <c r="V74" i="23"/>
  <c r="U74" i="23"/>
  <c r="T74" i="23"/>
  <c r="S74" i="23"/>
  <c r="R74" i="23"/>
  <c r="Q74" i="23"/>
  <c r="P74" i="23"/>
  <c r="O74" i="23"/>
  <c r="N74" i="23"/>
  <c r="M74" i="23"/>
  <c r="L74" i="23"/>
  <c r="K74" i="23"/>
  <c r="J74" i="23"/>
  <c r="I74" i="23"/>
  <c r="H74" i="23"/>
  <c r="G74" i="23"/>
  <c r="F74" i="23"/>
  <c r="E74" i="23"/>
  <c r="D74" i="23"/>
  <c r="B9" i="23"/>
  <c r="B8" i="23"/>
  <c r="C75" i="23"/>
  <c r="C202" i="23"/>
  <c r="C201" i="23" s="1"/>
  <c r="C200" i="23"/>
  <c r="C199" i="23"/>
  <c r="C198" i="23"/>
  <c r="C197" i="23"/>
  <c r="C196" i="23"/>
  <c r="C195" i="23"/>
  <c r="C194" i="23"/>
  <c r="C193" i="23"/>
  <c r="C192" i="23"/>
  <c r="V201" i="23"/>
  <c r="U201" i="23"/>
  <c r="T201" i="23"/>
  <c r="S201" i="23"/>
  <c r="R201" i="23"/>
  <c r="Q201" i="23"/>
  <c r="P201" i="23"/>
  <c r="O201" i="23"/>
  <c r="N201" i="23"/>
  <c r="M201" i="23"/>
  <c r="L201" i="23"/>
  <c r="K201" i="23"/>
  <c r="J201" i="23"/>
  <c r="I201" i="23"/>
  <c r="H201" i="23"/>
  <c r="G201" i="23"/>
  <c r="F201" i="23"/>
  <c r="E201" i="23"/>
  <c r="D201" i="23"/>
  <c r="V191" i="23"/>
  <c r="U191" i="23"/>
  <c r="T191" i="23"/>
  <c r="S191" i="23"/>
  <c r="R191" i="23"/>
  <c r="Q191" i="23"/>
  <c r="P191" i="23"/>
  <c r="O191" i="23"/>
  <c r="N191" i="23"/>
  <c r="M191" i="23"/>
  <c r="L191" i="23"/>
  <c r="K191" i="23"/>
  <c r="J191" i="23"/>
  <c r="I191" i="23"/>
  <c r="H191" i="23"/>
  <c r="G191" i="23"/>
  <c r="F191" i="23"/>
  <c r="E191" i="23"/>
  <c r="D191" i="23"/>
  <c r="V179" i="23"/>
  <c r="U179" i="23"/>
  <c r="T179" i="23"/>
  <c r="S179" i="23"/>
  <c r="R179" i="23"/>
  <c r="Q179" i="23"/>
  <c r="P179" i="23"/>
  <c r="O179" i="23"/>
  <c r="N179" i="23"/>
  <c r="M179" i="23"/>
  <c r="L179" i="23"/>
  <c r="K179" i="23"/>
  <c r="J179" i="23"/>
  <c r="I179" i="23"/>
  <c r="H179" i="23"/>
  <c r="G179" i="23"/>
  <c r="F179" i="23"/>
  <c r="E179" i="23"/>
  <c r="D179" i="23"/>
  <c r="C190" i="23"/>
  <c r="C189" i="23"/>
  <c r="C188" i="23"/>
  <c r="C187" i="23"/>
  <c r="C186" i="23"/>
  <c r="C185" i="23"/>
  <c r="C184" i="23"/>
  <c r="C183" i="23"/>
  <c r="C182" i="23"/>
  <c r="C181" i="23"/>
  <c r="C180" i="23"/>
  <c r="F194" i="30"/>
  <c r="F197" i="30"/>
  <c r="V170" i="23"/>
  <c r="U170" i="23"/>
  <c r="T170" i="23"/>
  <c r="S170" i="23"/>
  <c r="R170" i="23"/>
  <c r="Q170" i="23"/>
  <c r="P170" i="23"/>
  <c r="O170" i="23"/>
  <c r="N170" i="23"/>
  <c r="M170" i="23"/>
  <c r="L170" i="23"/>
  <c r="K170" i="23"/>
  <c r="J170" i="23"/>
  <c r="I170" i="23"/>
  <c r="H170" i="23"/>
  <c r="G170" i="23"/>
  <c r="F170" i="23"/>
  <c r="E170" i="23"/>
  <c r="D170" i="23"/>
  <c r="V161" i="23"/>
  <c r="U161" i="23"/>
  <c r="T161" i="23"/>
  <c r="S161" i="23"/>
  <c r="R161" i="23"/>
  <c r="Q161" i="23"/>
  <c r="P161" i="23"/>
  <c r="O161" i="23"/>
  <c r="N161" i="23"/>
  <c r="M161" i="23"/>
  <c r="L161" i="23"/>
  <c r="K161" i="23"/>
  <c r="J161" i="23"/>
  <c r="I161" i="23"/>
  <c r="H161" i="23"/>
  <c r="G161" i="23"/>
  <c r="F161" i="23"/>
  <c r="E161" i="23"/>
  <c r="D161" i="23"/>
  <c r="C169" i="23"/>
  <c r="C168" i="23"/>
  <c r="C167" i="23"/>
  <c r="C166" i="23"/>
  <c r="C165" i="23"/>
  <c r="C164" i="23"/>
  <c r="C163" i="23"/>
  <c r="C162" i="23"/>
  <c r="C160" i="23"/>
  <c r="C159" i="23" s="1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V159" i="23"/>
  <c r="U159" i="23"/>
  <c r="T159" i="23"/>
  <c r="S159" i="23"/>
  <c r="R159" i="23"/>
  <c r="Q159" i="23"/>
  <c r="P159" i="23"/>
  <c r="O159" i="23"/>
  <c r="N159" i="23"/>
  <c r="M159" i="23"/>
  <c r="L159" i="23"/>
  <c r="K159" i="23"/>
  <c r="J159" i="23"/>
  <c r="I159" i="23"/>
  <c r="H159" i="23"/>
  <c r="G159" i="23"/>
  <c r="F159" i="23"/>
  <c r="E159" i="23"/>
  <c r="D159" i="23"/>
  <c r="V143" i="23"/>
  <c r="U143" i="23"/>
  <c r="T143" i="23"/>
  <c r="S143" i="23"/>
  <c r="R143" i="23"/>
  <c r="Q143" i="23"/>
  <c r="P143" i="23"/>
  <c r="O143" i="23"/>
  <c r="N143" i="23"/>
  <c r="M143" i="23"/>
  <c r="L143" i="23"/>
  <c r="K143" i="23"/>
  <c r="J143" i="23"/>
  <c r="I143" i="23"/>
  <c r="H143" i="23"/>
  <c r="G143" i="23"/>
  <c r="F143" i="23"/>
  <c r="E143" i="23"/>
  <c r="D143" i="23"/>
  <c r="C142" i="23"/>
  <c r="C141" i="23"/>
  <c r="C140" i="23"/>
  <c r="C139" i="23"/>
  <c r="C138" i="23"/>
  <c r="C137" i="23"/>
  <c r="C136" i="23"/>
  <c r="C135" i="23"/>
  <c r="C134" i="23"/>
  <c r="C133" i="23"/>
  <c r="C132" i="23"/>
  <c r="C131" i="23"/>
  <c r="C130" i="23"/>
  <c r="C129" i="23"/>
  <c r="C128" i="23"/>
  <c r="C127" i="23"/>
  <c r="C126" i="23"/>
  <c r="V125" i="23"/>
  <c r="U125" i="23"/>
  <c r="T125" i="23"/>
  <c r="S125" i="23"/>
  <c r="R125" i="23"/>
  <c r="Q125" i="23"/>
  <c r="P125" i="23"/>
  <c r="O125" i="23"/>
  <c r="N125" i="23"/>
  <c r="M125" i="23"/>
  <c r="L125" i="23"/>
  <c r="K125" i="23"/>
  <c r="J125" i="23"/>
  <c r="I125" i="23"/>
  <c r="H125" i="23"/>
  <c r="G125" i="23"/>
  <c r="F125" i="23"/>
  <c r="E125" i="23"/>
  <c r="D125" i="23"/>
  <c r="V102" i="23"/>
  <c r="U102" i="23"/>
  <c r="T102" i="23"/>
  <c r="S102" i="23"/>
  <c r="R102" i="23"/>
  <c r="Q102" i="23"/>
  <c r="P102" i="23"/>
  <c r="O102" i="23"/>
  <c r="N102" i="23"/>
  <c r="M102" i="23"/>
  <c r="L102" i="23"/>
  <c r="K102" i="23"/>
  <c r="J102" i="23"/>
  <c r="I102" i="23"/>
  <c r="H102" i="23"/>
  <c r="G102" i="23"/>
  <c r="F102" i="23"/>
  <c r="E102" i="23"/>
  <c r="D102" i="23"/>
  <c r="C106" i="23"/>
  <c r="C107" i="23"/>
  <c r="C108" i="23"/>
  <c r="C109" i="23"/>
  <c r="C110" i="23"/>
  <c r="C111" i="23"/>
  <c r="C112" i="23"/>
  <c r="C113" i="23"/>
  <c r="C114" i="23"/>
  <c r="C115" i="23"/>
  <c r="C116" i="23"/>
  <c r="C117" i="23"/>
  <c r="C118" i="23"/>
  <c r="C119" i="23"/>
  <c r="C120" i="23"/>
  <c r="C121" i="23"/>
  <c r="C122" i="23"/>
  <c r="C123" i="23"/>
  <c r="V80" i="23"/>
  <c r="U80" i="23"/>
  <c r="T80" i="23"/>
  <c r="S80" i="23"/>
  <c r="R80" i="23"/>
  <c r="Q80" i="23"/>
  <c r="P80" i="23"/>
  <c r="O80" i="23"/>
  <c r="N80" i="23"/>
  <c r="M80" i="23"/>
  <c r="L80" i="23"/>
  <c r="K80" i="23"/>
  <c r="J80" i="23"/>
  <c r="I80" i="23"/>
  <c r="H80" i="23"/>
  <c r="G80" i="23"/>
  <c r="F80" i="23"/>
  <c r="E80" i="23"/>
  <c r="D80" i="23"/>
  <c r="C87" i="23"/>
  <c r="C88" i="23"/>
  <c r="C89" i="23"/>
  <c r="C90" i="23"/>
  <c r="C91" i="23"/>
  <c r="C92" i="23"/>
  <c r="C93" i="23"/>
  <c r="C94" i="23"/>
  <c r="C95" i="23"/>
  <c r="C96" i="23"/>
  <c r="C97" i="23"/>
  <c r="C98" i="23"/>
  <c r="C99" i="23"/>
  <c r="C100" i="23"/>
  <c r="C101" i="23"/>
  <c r="C73" i="23"/>
  <c r="V70" i="23"/>
  <c r="U70" i="23"/>
  <c r="T70" i="23"/>
  <c r="S70" i="23"/>
  <c r="R70" i="23"/>
  <c r="Q70" i="23"/>
  <c r="P70" i="23"/>
  <c r="O70" i="23"/>
  <c r="N70" i="23"/>
  <c r="M70" i="23"/>
  <c r="L70" i="23"/>
  <c r="K70" i="23"/>
  <c r="J70" i="23"/>
  <c r="I70" i="23"/>
  <c r="H70" i="23"/>
  <c r="G70" i="23"/>
  <c r="F70" i="23"/>
  <c r="E70" i="23"/>
  <c r="D70" i="23"/>
  <c r="Z44" i="30" l="1"/>
  <c r="B60" i="27"/>
  <c r="E60" i="27" s="1"/>
  <c r="B55" i="27"/>
  <c r="E55" i="27" s="1"/>
  <c r="M57" i="26"/>
  <c r="C57" i="26"/>
  <c r="C56" i="26" s="1"/>
  <c r="AJ192" i="30"/>
  <c r="AC144" i="30"/>
  <c r="AO144" i="30"/>
  <c r="AG192" i="30"/>
  <c r="AS192" i="30"/>
  <c r="AH192" i="30"/>
  <c r="AT192" i="30"/>
  <c r="AI31" i="30"/>
  <c r="AI30" i="30" s="1"/>
  <c r="AI5" i="30" s="1"/>
  <c r="K206" i="23" s="1"/>
  <c r="AU31" i="30"/>
  <c r="AU30" i="30" s="1"/>
  <c r="AU5" i="30" s="1"/>
  <c r="AI192" i="30"/>
  <c r="AU192" i="30"/>
  <c r="AU112" i="30"/>
  <c r="AU111" i="30" s="1"/>
  <c r="AU8" i="30" s="1"/>
  <c r="AT168" i="30"/>
  <c r="AN192" i="30"/>
  <c r="AA155" i="30"/>
  <c r="AN144" i="30"/>
  <c r="AU138" i="30"/>
  <c r="AN31" i="30"/>
  <c r="AN30" i="30" s="1"/>
  <c r="AN5" i="30" s="1"/>
  <c r="P206" i="23" s="1"/>
  <c r="AG31" i="30"/>
  <c r="AG30" i="30" s="1"/>
  <c r="AG5" i="30" s="1"/>
  <c r="I206" i="23" s="1"/>
  <c r="AS31" i="30"/>
  <c r="AS30" i="30" s="1"/>
  <c r="AS5" i="30" s="1"/>
  <c r="U206" i="23" s="1"/>
  <c r="AK39" i="30"/>
  <c r="AK38" i="30" s="1"/>
  <c r="AK6" i="30" s="1"/>
  <c r="M207" i="23" s="1"/>
  <c r="AN120" i="30"/>
  <c r="AL144" i="30"/>
  <c r="AF148" i="30"/>
  <c r="AR148" i="30"/>
  <c r="AI180" i="30"/>
  <c r="AU180" i="30"/>
  <c r="AM192" i="30"/>
  <c r="AK195" i="30"/>
  <c r="AI148" i="30"/>
  <c r="AI138" i="30"/>
  <c r="AF180" i="30"/>
  <c r="AH195" i="30"/>
  <c r="AT195" i="30"/>
  <c r="AD99" i="30"/>
  <c r="AP99" i="30"/>
  <c r="Z103" i="30"/>
  <c r="AF112" i="30"/>
  <c r="AF111" i="30" s="1"/>
  <c r="AF8" i="30" s="1"/>
  <c r="H209" i="23" s="1"/>
  <c r="AR112" i="30"/>
  <c r="AR111" i="30" s="1"/>
  <c r="AR8" i="30" s="1"/>
  <c r="T209" i="23" s="1"/>
  <c r="AG120" i="30"/>
  <c r="AS120" i="30"/>
  <c r="AL120" i="30"/>
  <c r="AC120" i="30"/>
  <c r="AE168" i="30"/>
  <c r="AQ168" i="30"/>
  <c r="AI195" i="30"/>
  <c r="AU195" i="30"/>
  <c r="AG168" i="30"/>
  <c r="AS168" i="30"/>
  <c r="AN47" i="30"/>
  <c r="AH54" i="30"/>
  <c r="AT54" i="30"/>
  <c r="AK180" i="30"/>
  <c r="AC192" i="30"/>
  <c r="AO192" i="30"/>
  <c r="AM195" i="30"/>
  <c r="Z51" i="30"/>
  <c r="AH148" i="30"/>
  <c r="AT148" i="30"/>
  <c r="AT112" i="30"/>
  <c r="AT111" i="30" s="1"/>
  <c r="AT8" i="30" s="1"/>
  <c r="V209" i="23" s="1"/>
  <c r="AL67" i="30"/>
  <c r="AM112" i="30"/>
  <c r="AM111" i="30" s="1"/>
  <c r="AM8" i="30" s="1"/>
  <c r="O209" i="23" s="1"/>
  <c r="AU148" i="30"/>
  <c r="AL168" i="30"/>
  <c r="AE184" i="30"/>
  <c r="AQ184" i="30"/>
  <c r="AF192" i="30"/>
  <c r="AR192" i="30"/>
  <c r="AD195" i="30"/>
  <c r="AP195" i="30"/>
  <c r="AJ31" i="30"/>
  <c r="AJ30" i="30" s="1"/>
  <c r="AJ5" i="30" s="1"/>
  <c r="L206" i="23" s="1"/>
  <c r="AU54" i="30"/>
  <c r="AF99" i="30"/>
  <c r="AH112" i="30"/>
  <c r="AH111" i="30" s="1"/>
  <c r="AH8" i="30" s="1"/>
  <c r="J209" i="23" s="1"/>
  <c r="AA119" i="30"/>
  <c r="AH144" i="30"/>
  <c r="AT144" i="30"/>
  <c r="AK148" i="30"/>
  <c r="AD180" i="30"/>
  <c r="AP180" i="30"/>
  <c r="AF195" i="30"/>
  <c r="AR195" i="30"/>
  <c r="Z24" i="30"/>
  <c r="AR54" i="30"/>
  <c r="Z90" i="30"/>
  <c r="AC132" i="30"/>
  <c r="AO132" i="30"/>
  <c r="Z37" i="30"/>
  <c r="AD67" i="30"/>
  <c r="AP67" i="30"/>
  <c r="AN67" i="30"/>
  <c r="AO67" i="30"/>
  <c r="AN99" i="30"/>
  <c r="AD112" i="30"/>
  <c r="AD111" i="30" s="1"/>
  <c r="AD8" i="30" s="1"/>
  <c r="F209" i="23" s="1"/>
  <c r="AP112" i="30"/>
  <c r="AP111" i="30" s="1"/>
  <c r="AP8" i="30" s="1"/>
  <c r="R209" i="23" s="1"/>
  <c r="AE120" i="30"/>
  <c r="AQ120" i="30"/>
  <c r="Z124" i="30"/>
  <c r="AG132" i="30"/>
  <c r="AS132" i="30"/>
  <c r="AL132" i="30"/>
  <c r="AH138" i="30"/>
  <c r="AT138" i="30"/>
  <c r="AF138" i="30"/>
  <c r="AR138" i="30"/>
  <c r="AI144" i="30"/>
  <c r="AU144" i="30"/>
  <c r="AL148" i="30"/>
  <c r="AF156" i="30"/>
  <c r="AR156" i="30"/>
  <c r="AC168" i="30"/>
  <c r="AO168" i="30"/>
  <c r="AJ39" i="30"/>
  <c r="AJ38" i="30" s="1"/>
  <c r="AJ6" i="30" s="1"/>
  <c r="L207" i="23" s="1"/>
  <c r="AK47" i="30"/>
  <c r="AE54" i="30"/>
  <c r="AQ54" i="30"/>
  <c r="Z61" i="30"/>
  <c r="Z64" i="30"/>
  <c r="AC99" i="30"/>
  <c r="AO99" i="30"/>
  <c r="AE112" i="30"/>
  <c r="AE111" i="30" s="1"/>
  <c r="AE8" i="30" s="1"/>
  <c r="G209" i="23" s="1"/>
  <c r="AQ112" i="30"/>
  <c r="AQ111" i="30" s="1"/>
  <c r="AQ8" i="30" s="1"/>
  <c r="S209" i="23" s="1"/>
  <c r="AH132" i="30"/>
  <c r="AT132" i="30"/>
  <c r="AJ144" i="30"/>
  <c r="AM148" i="30"/>
  <c r="AR180" i="30"/>
  <c r="AB155" i="30"/>
  <c r="AM39" i="30"/>
  <c r="AM38" i="30" s="1"/>
  <c r="AM6" i="30" s="1"/>
  <c r="O207" i="23" s="1"/>
  <c r="Z96" i="30"/>
  <c r="AI99" i="30"/>
  <c r="AU99" i="30"/>
  <c r="AA191" i="30"/>
  <c r="AG112" i="30"/>
  <c r="AG111" i="30" s="1"/>
  <c r="AG8" i="30" s="1"/>
  <c r="I209" i="23" s="1"/>
  <c r="AN39" i="30"/>
  <c r="AN38" i="30" s="1"/>
  <c r="AN6" i="30" s="1"/>
  <c r="P207" i="23" s="1"/>
  <c r="Z48" i="30"/>
  <c r="AO47" i="30"/>
  <c r="AI54" i="30"/>
  <c r="Z94" i="30"/>
  <c r="AI112" i="30"/>
  <c r="AI111" i="30" s="1"/>
  <c r="AI8" i="30" s="1"/>
  <c r="K209" i="23" s="1"/>
  <c r="AL195" i="30"/>
  <c r="AB191" i="30"/>
  <c r="AC39" i="30"/>
  <c r="AC38" i="30" s="1"/>
  <c r="AO39" i="30"/>
  <c r="AO38" i="30" s="1"/>
  <c r="AO6" i="30" s="1"/>
  <c r="Q207" i="23" s="1"/>
  <c r="Z43" i="30"/>
  <c r="AD47" i="30"/>
  <c r="AP47" i="30"/>
  <c r="AL47" i="30"/>
  <c r="AH99" i="30"/>
  <c r="AT99" i="30"/>
  <c r="AR99" i="30"/>
  <c r="AJ112" i="30"/>
  <c r="AJ111" i="30" s="1"/>
  <c r="AJ8" i="30" s="1"/>
  <c r="L209" i="23" s="1"/>
  <c r="AM132" i="30"/>
  <c r="AN138" i="30"/>
  <c r="AN184" i="30"/>
  <c r="AD39" i="30"/>
  <c r="AD38" i="30" s="1"/>
  <c r="AD6" i="30" s="1"/>
  <c r="F207" i="23" s="1"/>
  <c r="AP39" i="30"/>
  <c r="AP38" i="30" s="1"/>
  <c r="AP6" i="30" s="1"/>
  <c r="R207" i="23" s="1"/>
  <c r="AI39" i="30"/>
  <c r="AI38" i="30" s="1"/>
  <c r="AI6" i="30" s="1"/>
  <c r="K207" i="23" s="1"/>
  <c r="AU39" i="30"/>
  <c r="AU38" i="30" s="1"/>
  <c r="AU6" i="30" s="1"/>
  <c r="AH168" i="30"/>
  <c r="AD192" i="30"/>
  <c r="AP192" i="30"/>
  <c r="AG195" i="30"/>
  <c r="AS195" i="30"/>
  <c r="AL39" i="30"/>
  <c r="AL38" i="30" s="1"/>
  <c r="AL6" i="30" s="1"/>
  <c r="N207" i="23" s="1"/>
  <c r="AE39" i="30"/>
  <c r="AE38" i="30" s="1"/>
  <c r="AE6" i="30" s="1"/>
  <c r="G207" i="23" s="1"/>
  <c r="AQ39" i="30"/>
  <c r="AQ38" i="30" s="1"/>
  <c r="AQ6" i="30" s="1"/>
  <c r="S207" i="23" s="1"/>
  <c r="AH39" i="30"/>
  <c r="AH38" i="30" s="1"/>
  <c r="AH6" i="30" s="1"/>
  <c r="J207" i="23" s="1"/>
  <c r="AT39" i="30"/>
  <c r="AT38" i="30" s="1"/>
  <c r="AT6" i="30" s="1"/>
  <c r="V207" i="23" s="1"/>
  <c r="AE144" i="30"/>
  <c r="AQ144" i="30"/>
  <c r="AE192" i="30"/>
  <c r="AQ192" i="30"/>
  <c r="AS112" i="30"/>
  <c r="AS111" i="30" s="1"/>
  <c r="AS8" i="30" s="1"/>
  <c r="U209" i="23" s="1"/>
  <c r="AF39" i="30"/>
  <c r="AF38" i="30" s="1"/>
  <c r="AF6" i="30" s="1"/>
  <c r="H207" i="23" s="1"/>
  <c r="AR39" i="30"/>
  <c r="AR38" i="30" s="1"/>
  <c r="AR6" i="30" s="1"/>
  <c r="T207" i="23" s="1"/>
  <c r="Z89" i="30"/>
  <c r="AK99" i="30"/>
  <c r="AN132" i="30"/>
  <c r="AR174" i="30"/>
  <c r="AJ184" i="30"/>
  <c r="AK192" i="30"/>
  <c r="AA46" i="30"/>
  <c r="AM47" i="30"/>
  <c r="Z35" i="30"/>
  <c r="AG39" i="30"/>
  <c r="AG38" i="30" s="1"/>
  <c r="AG6" i="30" s="1"/>
  <c r="I207" i="23" s="1"/>
  <c r="AS39" i="30"/>
  <c r="AS38" i="30" s="1"/>
  <c r="AS6" i="30" s="1"/>
  <c r="U207" i="23" s="1"/>
  <c r="AE132" i="30"/>
  <c r="AQ132" i="30"/>
  <c r="AS144" i="30"/>
  <c r="AJ148" i="30"/>
  <c r="AK156" i="30"/>
  <c r="AI156" i="30"/>
  <c r="AU156" i="30"/>
  <c r="Z165" i="30"/>
  <c r="AM168" i="30"/>
  <c r="AF168" i="30"/>
  <c r="AR168" i="30"/>
  <c r="AI168" i="30"/>
  <c r="AU168" i="30"/>
  <c r="AG174" i="30"/>
  <c r="AS174" i="30"/>
  <c r="AO180" i="30"/>
  <c r="AE195" i="30"/>
  <c r="AQ195" i="30"/>
  <c r="AM31" i="30"/>
  <c r="AM30" i="30" s="1"/>
  <c r="AM5" i="30" s="1"/>
  <c r="O206" i="23" s="1"/>
  <c r="AI47" i="30"/>
  <c r="AU47" i="30"/>
  <c r="AC54" i="30"/>
  <c r="AO54" i="30"/>
  <c r="Z72" i="30"/>
  <c r="AM99" i="30"/>
  <c r="AC112" i="30"/>
  <c r="AC111" i="30" s="1"/>
  <c r="AO112" i="30"/>
  <c r="AO111" i="30" s="1"/>
  <c r="AO8" i="30" s="1"/>
  <c r="Q209" i="23" s="1"/>
  <c r="AD120" i="30"/>
  <c r="AP120" i="30"/>
  <c r="AO120" i="30"/>
  <c r="AF132" i="30"/>
  <c r="AR132" i="30"/>
  <c r="AG138" i="30"/>
  <c r="AS138" i="30"/>
  <c r="Z150" i="30"/>
  <c r="AH156" i="30"/>
  <c r="AT156" i="30"/>
  <c r="AN168" i="30"/>
  <c r="Z75" i="30"/>
  <c r="Z16" i="30"/>
  <c r="Z26" i="30"/>
  <c r="AK31" i="30"/>
  <c r="AK30" i="30" s="1"/>
  <c r="AK5" i="30" s="1"/>
  <c r="M206" i="23" s="1"/>
  <c r="Z78" i="30"/>
  <c r="AD138" i="30"/>
  <c r="AP138" i="30"/>
  <c r="AK168" i="30"/>
  <c r="AC195" i="30"/>
  <c r="AO195" i="30"/>
  <c r="AB119" i="30"/>
  <c r="Z17" i="30"/>
  <c r="Z21" i="30"/>
  <c r="AL31" i="30"/>
  <c r="AL30" i="30" s="1"/>
  <c r="AL5" i="30" s="1"/>
  <c r="N206" i="23" s="1"/>
  <c r="AJ47" i="30"/>
  <c r="AD54" i="30"/>
  <c r="AP54" i="30"/>
  <c r="AL99" i="30"/>
  <c r="AN112" i="30"/>
  <c r="AN111" i="30" s="1"/>
  <c r="AN8" i="30" s="1"/>
  <c r="P209" i="23" s="1"/>
  <c r="Z121" i="30"/>
  <c r="AD132" i="30"/>
  <c r="AP132" i="30"/>
  <c r="Z134" i="30"/>
  <c r="AE138" i="30"/>
  <c r="AQ138" i="30"/>
  <c r="AF144" i="30"/>
  <c r="AR144" i="30"/>
  <c r="Z147" i="30"/>
  <c r="AJ156" i="30"/>
  <c r="Z176" i="30"/>
  <c r="AP168" i="30"/>
  <c r="AE67" i="30"/>
  <c r="AE31" i="30"/>
  <c r="AE30" i="30" s="1"/>
  <c r="AE5" i="30" s="1"/>
  <c r="G206" i="23" s="1"/>
  <c r="AQ31" i="30"/>
  <c r="AQ30" i="30" s="1"/>
  <c r="AQ5" i="30" s="1"/>
  <c r="S206" i="23" s="1"/>
  <c r="Z34" i="30"/>
  <c r="Z60" i="30"/>
  <c r="AH67" i="30"/>
  <c r="AT67" i="30"/>
  <c r="AE99" i="30"/>
  <c r="Z100" i="30"/>
  <c r="AQ99" i="30"/>
  <c r="AH120" i="30"/>
  <c r="AT120" i="30"/>
  <c r="AI132" i="30"/>
  <c r="AU132" i="30"/>
  <c r="AJ138" i="30"/>
  <c r="AK144" i="30"/>
  <c r="AN148" i="30"/>
  <c r="AO156" i="30"/>
  <c r="AQ67" i="30"/>
  <c r="Z19" i="30"/>
  <c r="Z23" i="30"/>
  <c r="Z28" i="30"/>
  <c r="Z32" i="30"/>
  <c r="AC31" i="30"/>
  <c r="AC30" i="30" s="1"/>
  <c r="AR67" i="30"/>
  <c r="Z62" i="30"/>
  <c r="AG67" i="30"/>
  <c r="AF31" i="30"/>
  <c r="AF30" i="30" s="1"/>
  <c r="AF5" i="30" s="1"/>
  <c r="H206" i="23" s="1"/>
  <c r="AR31" i="30"/>
  <c r="AR30" i="30" s="1"/>
  <c r="AR5" i="30" s="1"/>
  <c r="T206" i="23" s="1"/>
  <c r="AJ54" i="30"/>
  <c r="AI67" i="30"/>
  <c r="AU67" i="30"/>
  <c r="Z108" i="30"/>
  <c r="AI120" i="30"/>
  <c r="AU120" i="30"/>
  <c r="Z127" i="30"/>
  <c r="AJ132" i="30"/>
  <c r="AK138" i="30"/>
  <c r="AC148" i="30"/>
  <c r="AO148" i="30"/>
  <c r="AD156" i="30"/>
  <c r="AP156" i="30"/>
  <c r="AL192" i="30"/>
  <c r="AJ195" i="30"/>
  <c r="AE47" i="30"/>
  <c r="AQ47" i="30"/>
  <c r="AK54" i="30"/>
  <c r="AJ67" i="30"/>
  <c r="AG99" i="30"/>
  <c r="AS99" i="30"/>
  <c r="Z107" i="30"/>
  <c r="AJ120" i="30"/>
  <c r="AK132" i="30"/>
  <c r="AL138" i="30"/>
  <c r="AM144" i="30"/>
  <c r="AP148" i="30"/>
  <c r="AE156" i="30"/>
  <c r="AQ156" i="30"/>
  <c r="AL156" i="30"/>
  <c r="Z14" i="30"/>
  <c r="Z18" i="30"/>
  <c r="Z22" i="30"/>
  <c r="AO31" i="30"/>
  <c r="AO30" i="30" s="1"/>
  <c r="AO5" i="30" s="1"/>
  <c r="Q206" i="23" s="1"/>
  <c r="Z55" i="30"/>
  <c r="AG54" i="30"/>
  <c r="Z129" i="30"/>
  <c r="AP31" i="30"/>
  <c r="AP30" i="30" s="1"/>
  <c r="AP5" i="30" s="1"/>
  <c r="R206" i="23" s="1"/>
  <c r="AS67" i="30"/>
  <c r="Z128" i="30"/>
  <c r="AN156" i="30"/>
  <c r="AH31" i="30"/>
  <c r="AH30" i="30" s="1"/>
  <c r="AH5" i="30" s="1"/>
  <c r="J206" i="23" s="1"/>
  <c r="Z42" i="30"/>
  <c r="AR47" i="30"/>
  <c r="AL54" i="30"/>
  <c r="Z58" i="30"/>
  <c r="AK67" i="30"/>
  <c r="Z69" i="30"/>
  <c r="Z87" i="30"/>
  <c r="AK120" i="30"/>
  <c r="AM138" i="30"/>
  <c r="AE148" i="30"/>
  <c r="AQ148" i="30"/>
  <c r="Z159" i="30"/>
  <c r="AB46" i="30"/>
  <c r="AC67" i="30"/>
  <c r="Z27" i="30"/>
  <c r="AS54" i="30"/>
  <c r="AF67" i="30"/>
  <c r="AR120" i="30"/>
  <c r="Z131" i="30"/>
  <c r="Z130" i="30" s="1"/>
  <c r="Z143" i="30"/>
  <c r="AD31" i="30"/>
  <c r="AD30" i="30" s="1"/>
  <c r="AD5" i="30" s="1"/>
  <c r="F206" i="23" s="1"/>
  <c r="AD168" i="30"/>
  <c r="Z36" i="30"/>
  <c r="AT31" i="30"/>
  <c r="AT30" i="30" s="1"/>
  <c r="AT5" i="30" s="1"/>
  <c r="V206" i="23" s="1"/>
  <c r="AF47" i="30"/>
  <c r="Z40" i="30"/>
  <c r="AG47" i="30"/>
  <c r="AS47" i="30"/>
  <c r="AM54" i="30"/>
  <c r="Z84" i="30"/>
  <c r="Z93" i="30"/>
  <c r="AK112" i="30"/>
  <c r="AK111" i="30" s="1"/>
  <c r="AK8" i="30" s="1"/>
  <c r="M209" i="23" s="1"/>
  <c r="AG156" i="30"/>
  <c r="AS156" i="30"/>
  <c r="AC47" i="30"/>
  <c r="Z15" i="30"/>
  <c r="Z29" i="30"/>
  <c r="AF120" i="30"/>
  <c r="AM156" i="30"/>
  <c r="Z33" i="30"/>
  <c r="AH47" i="30"/>
  <c r="AT47" i="30"/>
  <c r="AN54" i="30"/>
  <c r="AM67" i="30"/>
  <c r="Z81" i="30"/>
  <c r="Z91" i="30"/>
  <c r="AJ99" i="30"/>
  <c r="AL112" i="30"/>
  <c r="AL111" i="30" s="1"/>
  <c r="AL8" i="30" s="1"/>
  <c r="N209" i="23" s="1"/>
  <c r="AM120" i="30"/>
  <c r="AC138" i="30"/>
  <c r="AO138" i="30"/>
  <c r="AD144" i="30"/>
  <c r="AP144" i="30"/>
  <c r="AG148" i="30"/>
  <c r="AS148" i="30"/>
  <c r="Z167" i="30"/>
  <c r="Z166" i="30" s="1"/>
  <c r="AE166" i="30"/>
  <c r="AJ168" i="30"/>
  <c r="AD174" i="30"/>
  <c r="AP174" i="30"/>
  <c r="AC184" i="30"/>
  <c r="AO184" i="30"/>
  <c r="AN195" i="30"/>
  <c r="AF54" i="30"/>
  <c r="Z63" i="30"/>
  <c r="Z70" i="30"/>
  <c r="Z74" i="30"/>
  <c r="Z83" i="30"/>
  <c r="Z92" i="30"/>
  <c r="Z139" i="30"/>
  <c r="Z141" i="30"/>
  <c r="Z145" i="30"/>
  <c r="AE174" i="30"/>
  <c r="AQ174" i="30"/>
  <c r="AJ174" i="30"/>
  <c r="AM180" i="30"/>
  <c r="Z194" i="30"/>
  <c r="Z59" i="30"/>
  <c r="Z88" i="30"/>
  <c r="Z110" i="30"/>
  <c r="Z109" i="30" s="1"/>
  <c r="Z115" i="30"/>
  <c r="Z122" i="30"/>
  <c r="Z125" i="30"/>
  <c r="Z126" i="30"/>
  <c r="Z152" i="30"/>
  <c r="Z160" i="30"/>
  <c r="Z173" i="30"/>
  <c r="Z190" i="30"/>
  <c r="Z189" i="30" s="1"/>
  <c r="Z13" i="30"/>
  <c r="Z20" i="30"/>
  <c r="Z25" i="30"/>
  <c r="Z45" i="30"/>
  <c r="Z57" i="30"/>
  <c r="Z82" i="30"/>
  <c r="Z105" i="30"/>
  <c r="Z123" i="30"/>
  <c r="Z154" i="30"/>
  <c r="Z153" i="30" s="1"/>
  <c r="Z157" i="30"/>
  <c r="Z172" i="30"/>
  <c r="AE109" i="30"/>
  <c r="Z56" i="30"/>
  <c r="Z85" i="30"/>
  <c r="Z104" i="30"/>
  <c r="Z106" i="30"/>
  <c r="Z140" i="30"/>
  <c r="Z162" i="30"/>
  <c r="Z177" i="30"/>
  <c r="AI184" i="30"/>
  <c r="AU184" i="30"/>
  <c r="Z41" i="30"/>
  <c r="Z53" i="30"/>
  <c r="Z102" i="30"/>
  <c r="Z149" i="30"/>
  <c r="Z170" i="30"/>
  <c r="Z175" i="30"/>
  <c r="AG144" i="30"/>
  <c r="Z52" i="30"/>
  <c r="Z101" i="30"/>
  <c r="Z116" i="30"/>
  <c r="Z169" i="30"/>
  <c r="Z171" i="30"/>
  <c r="AH180" i="30"/>
  <c r="Z185" i="30"/>
  <c r="Z50" i="30"/>
  <c r="Z71" i="30"/>
  <c r="Z76" i="30"/>
  <c r="Z80" i="30"/>
  <c r="Z98" i="30"/>
  <c r="AC156" i="30"/>
  <c r="Z49" i="30"/>
  <c r="Z66" i="30"/>
  <c r="Z68" i="30"/>
  <c r="Z79" i="30"/>
  <c r="Z86" i="30"/>
  <c r="Z97" i="30"/>
  <c r="Z142" i="30"/>
  <c r="AN174" i="30"/>
  <c r="Z179" i="30"/>
  <c r="AJ180" i="30"/>
  <c r="AD148" i="30"/>
  <c r="AJ153" i="30"/>
  <c r="AC189" i="30"/>
  <c r="Z65" i="30"/>
  <c r="Z73" i="30"/>
  <c r="Z77" i="30"/>
  <c r="Z95" i="30"/>
  <c r="Z151" i="30"/>
  <c r="Z196" i="30"/>
  <c r="Z197" i="30"/>
  <c r="Z193" i="30"/>
  <c r="AF184" i="30"/>
  <c r="AR184" i="30"/>
  <c r="AL184" i="30"/>
  <c r="AH184" i="30"/>
  <c r="AT184" i="30"/>
  <c r="Z188" i="30"/>
  <c r="AG184" i="30"/>
  <c r="AS184" i="30"/>
  <c r="Z187" i="30"/>
  <c r="AM184" i="30"/>
  <c r="Z186" i="30"/>
  <c r="AD184" i="30"/>
  <c r="AP184" i="30"/>
  <c r="AK184" i="30"/>
  <c r="AL180" i="30"/>
  <c r="Z183" i="30"/>
  <c r="Z182" i="30"/>
  <c r="AN180" i="30"/>
  <c r="AE180" i="30"/>
  <c r="AQ180" i="30"/>
  <c r="AG180" i="30"/>
  <c r="AS180" i="30"/>
  <c r="AT180" i="30"/>
  <c r="Z181" i="30"/>
  <c r="AC180" i="30"/>
  <c r="AK174" i="30"/>
  <c r="AL174" i="30"/>
  <c r="AM174" i="30"/>
  <c r="Z178" i="30"/>
  <c r="AC174" i="30"/>
  <c r="AO174" i="30"/>
  <c r="AH174" i="30"/>
  <c r="AT174" i="30"/>
  <c r="AI174" i="30"/>
  <c r="AU174" i="30"/>
  <c r="AF174" i="30"/>
  <c r="Z146" i="30"/>
  <c r="Z137" i="30"/>
  <c r="Z133" i="30"/>
  <c r="Z135" i="30"/>
  <c r="Z136" i="30"/>
  <c r="Z164" i="30"/>
  <c r="Z163" i="30"/>
  <c r="Z161" i="30"/>
  <c r="Z158" i="30"/>
  <c r="Z118" i="30"/>
  <c r="Z113" i="30"/>
  <c r="Z114" i="30"/>
  <c r="AJ12" i="30"/>
  <c r="AK12" i="30"/>
  <c r="AH12" i="30"/>
  <c r="AH11" i="30" s="1"/>
  <c r="AH4" i="30" s="1"/>
  <c r="J205" i="23" s="1"/>
  <c r="AF12" i="30"/>
  <c r="AF11" i="30" s="1"/>
  <c r="AF4" i="30" s="1"/>
  <c r="H205" i="23" s="1"/>
  <c r="AG12" i="30"/>
  <c r="AG11" i="30" s="1"/>
  <c r="AG4" i="30" s="1"/>
  <c r="I205" i="23" s="1"/>
  <c r="AM12" i="30"/>
  <c r="AI12" i="30"/>
  <c r="AI11" i="30" s="1"/>
  <c r="AI4" i="30" s="1"/>
  <c r="K205" i="23" s="1"/>
  <c r="AL12" i="30"/>
  <c r="F56" i="26"/>
  <c r="B26" i="27"/>
  <c r="B38" i="27"/>
  <c r="B32" i="27"/>
  <c r="B20" i="27"/>
  <c r="C212" i="23"/>
  <c r="C211" i="23" s="1"/>
  <c r="B59" i="27"/>
  <c r="E59" i="27" s="1"/>
  <c r="B54" i="27"/>
  <c r="E54" i="27" s="1"/>
  <c r="B62" i="27"/>
  <c r="B57" i="27"/>
  <c r="B52" i="27"/>
  <c r="B47" i="27"/>
  <c r="C6" i="26"/>
  <c r="C4" i="26"/>
  <c r="Z212" i="23"/>
  <c r="F211" i="23"/>
  <c r="Z179" i="23"/>
  <c r="Z125" i="23"/>
  <c r="Z161" i="23"/>
  <c r="Z159" i="23"/>
  <c r="Z201" i="23"/>
  <c r="Z143" i="23"/>
  <c r="Z191" i="23"/>
  <c r="C191" i="23"/>
  <c r="C161" i="23"/>
  <c r="C179" i="23"/>
  <c r="C125" i="23"/>
  <c r="C143" i="23"/>
  <c r="AI191" i="30" l="1"/>
  <c r="AJ191" i="30"/>
  <c r="AU191" i="30"/>
  <c r="M56" i="26"/>
  <c r="F7" i="26"/>
  <c r="E47" i="27"/>
  <c r="E52" i="27"/>
  <c r="E57" i="27"/>
  <c r="E62" i="27"/>
  <c r="AC5" i="30"/>
  <c r="Z5" i="30" s="1"/>
  <c r="AC6" i="30"/>
  <c r="Z6" i="30" s="1"/>
  <c r="AC8" i="30"/>
  <c r="Z8" i="30" s="1"/>
  <c r="AH191" i="30"/>
  <c r="Z192" i="30"/>
  <c r="AR191" i="30"/>
  <c r="AT191" i="30"/>
  <c r="AG191" i="30"/>
  <c r="AQ191" i="30"/>
  <c r="AM191" i="30"/>
  <c r="AK191" i="30"/>
  <c r="AF191" i="30"/>
  <c r="AN191" i="30"/>
  <c r="AO191" i="30"/>
  <c r="AS191" i="30"/>
  <c r="AC119" i="30"/>
  <c r="Z168" i="30"/>
  <c r="AH46" i="30"/>
  <c r="AH7" i="30" s="1"/>
  <c r="J208" i="23" s="1"/>
  <c r="AP191" i="30"/>
  <c r="AD191" i="30"/>
  <c r="AO46" i="30"/>
  <c r="AO7" i="30" s="1"/>
  <c r="Q208" i="23" s="1"/>
  <c r="AN46" i="30"/>
  <c r="AN7" i="30" s="1"/>
  <c r="P208" i="23" s="1"/>
  <c r="AU46" i="30"/>
  <c r="AU7" i="30" s="1"/>
  <c r="AC191" i="30"/>
  <c r="AL191" i="30"/>
  <c r="AI46" i="30"/>
  <c r="AI7" i="30" s="1"/>
  <c r="K208" i="23" s="1"/>
  <c r="AS119" i="30"/>
  <c r="AN119" i="30"/>
  <c r="AM46" i="30"/>
  <c r="AM7" i="30" s="1"/>
  <c r="O208" i="23" s="1"/>
  <c r="AP46" i="30"/>
  <c r="AP7" i="30" s="1"/>
  <c r="R208" i="23" s="1"/>
  <c r="AC46" i="30"/>
  <c r="AT119" i="30"/>
  <c r="AQ119" i="30"/>
  <c r="AH119" i="30"/>
  <c r="Z47" i="30"/>
  <c r="AL46" i="30"/>
  <c r="AL7" i="30" s="1"/>
  <c r="N208" i="23" s="1"/>
  <c r="AP119" i="30"/>
  <c r="AU155" i="30"/>
  <c r="AL119" i="30"/>
  <c r="AM119" i="30"/>
  <c r="AS46" i="30"/>
  <c r="AS7" i="30" s="1"/>
  <c r="U208" i="23" s="1"/>
  <c r="AD119" i="30"/>
  <c r="Z132" i="30"/>
  <c r="Z138" i="30"/>
  <c r="AG46" i="30"/>
  <c r="AG7" i="30" s="1"/>
  <c r="I208" i="23" s="1"/>
  <c r="AD46" i="30"/>
  <c r="AD7" i="30" s="1"/>
  <c r="F208" i="23" s="1"/>
  <c r="AK155" i="30"/>
  <c r="AR155" i="30"/>
  <c r="AE119" i="30"/>
  <c r="AI155" i="30"/>
  <c r="AK46" i="30"/>
  <c r="AK7" i="30" s="1"/>
  <c r="M208" i="23" s="1"/>
  <c r="Z174" i="30"/>
  <c r="AT155" i="30"/>
  <c r="AT46" i="30"/>
  <c r="AT7" i="30" s="1"/>
  <c r="V208" i="23" s="1"/>
  <c r="AQ46" i="30"/>
  <c r="AQ7" i="30" s="1"/>
  <c r="S208" i="23" s="1"/>
  <c r="AG119" i="30"/>
  <c r="AF155" i="30"/>
  <c r="AH155" i="30"/>
  <c r="AE155" i="30"/>
  <c r="AE46" i="30"/>
  <c r="AE7" i="30" s="1"/>
  <c r="G208" i="23" s="1"/>
  <c r="AI119" i="30"/>
  <c r="AE191" i="30"/>
  <c r="AO119" i="30"/>
  <c r="AR119" i="30"/>
  <c r="AC155" i="30"/>
  <c r="Z156" i="30"/>
  <c r="AN155" i="30"/>
  <c r="AO155" i="30"/>
  <c r="AL155" i="30"/>
  <c r="AJ46" i="30"/>
  <c r="AJ7" i="30" s="1"/>
  <c r="L208" i="23" s="1"/>
  <c r="Z67" i="30"/>
  <c r="Z144" i="30"/>
  <c r="AM155" i="30"/>
  <c r="AF119" i="30"/>
  <c r="AK119" i="30"/>
  <c r="AQ155" i="30"/>
  <c r="AU119" i="30"/>
  <c r="Z112" i="30"/>
  <c r="Z111" i="30" s="1"/>
  <c r="Z180" i="30"/>
  <c r="Z39" i="30"/>
  <c r="Z38" i="30" s="1"/>
  <c r="Z54" i="30"/>
  <c r="Z31" i="30"/>
  <c r="Z30" i="30" s="1"/>
  <c r="AF46" i="30"/>
  <c r="AF7" i="30" s="1"/>
  <c r="H208" i="23" s="1"/>
  <c r="Z195" i="30"/>
  <c r="AP155" i="30"/>
  <c r="Z120" i="30"/>
  <c r="Z148" i="30"/>
  <c r="AR46" i="30"/>
  <c r="AR7" i="30" s="1"/>
  <c r="T208" i="23" s="1"/>
  <c r="AJ119" i="30"/>
  <c r="AD155" i="30"/>
  <c r="Z99" i="30"/>
  <c r="AS155" i="30"/>
  <c r="AG155" i="30"/>
  <c r="AJ155" i="30"/>
  <c r="Z184" i="30"/>
  <c r="Z211" i="23"/>
  <c r="F10" i="23"/>
  <c r="Z191" i="30" l="1"/>
  <c r="B50" i="27"/>
  <c r="E50" i="27" s="1"/>
  <c r="C7" i="26"/>
  <c r="AX155" i="30"/>
  <c r="AX119" i="30"/>
  <c r="AC7" i="30"/>
  <c r="Z7" i="30" s="1"/>
  <c r="AX111" i="30"/>
  <c r="AX38" i="30"/>
  <c r="AX191" i="30"/>
  <c r="AX30" i="30"/>
  <c r="AI9" i="30"/>
  <c r="AC9" i="30"/>
  <c r="AH9" i="30"/>
  <c r="AD9" i="30"/>
  <c r="F210" i="23" s="1"/>
  <c r="AS9" i="30"/>
  <c r="U210" i="23" s="1"/>
  <c r="AP9" i="30"/>
  <c r="R210" i="23" s="1"/>
  <c r="AM9" i="30"/>
  <c r="O210" i="23" s="1"/>
  <c r="AN9" i="30"/>
  <c r="P210" i="23" s="1"/>
  <c r="AT9" i="30"/>
  <c r="V210" i="23" s="1"/>
  <c r="AQ9" i="30"/>
  <c r="S210" i="23" s="1"/>
  <c r="AG9" i="30"/>
  <c r="AR9" i="30"/>
  <c r="T210" i="23" s="1"/>
  <c r="AE9" i="30"/>
  <c r="G210" i="23" s="1"/>
  <c r="AL9" i="30"/>
  <c r="N210" i="23" s="1"/>
  <c r="AO9" i="30"/>
  <c r="Q210" i="23" s="1"/>
  <c r="AU9" i="30"/>
  <c r="C32" i="26" s="1"/>
  <c r="AK9" i="30"/>
  <c r="M210" i="23" s="1"/>
  <c r="AF9" i="30"/>
  <c r="Z155" i="30"/>
  <c r="Z46" i="30"/>
  <c r="AJ9" i="30"/>
  <c r="L210" i="23" s="1"/>
  <c r="Z119" i="30"/>
  <c r="B14" i="27"/>
  <c r="C10" i="23"/>
  <c r="AI3" i="30" l="1"/>
  <c r="K210" i="23"/>
  <c r="AF3" i="30"/>
  <c r="H210" i="23"/>
  <c r="AH3" i="30"/>
  <c r="J210" i="23"/>
  <c r="AG3" i="30"/>
  <c r="I210" i="23"/>
  <c r="Z9" i="30"/>
  <c r="C69" i="23" l="1"/>
  <c r="C68" i="23"/>
  <c r="C67" i="23"/>
  <c r="C66" i="23"/>
  <c r="C65" i="23"/>
  <c r="C64" i="23"/>
  <c r="C62" i="23"/>
  <c r="C58" i="23"/>
  <c r="C59" i="23"/>
  <c r="C60" i="23"/>
  <c r="C61" i="23"/>
  <c r="C57" i="23"/>
  <c r="C49" i="23"/>
  <c r="C50" i="23"/>
  <c r="C51" i="23"/>
  <c r="C52" i="23"/>
  <c r="C46" i="23"/>
  <c r="C47" i="23"/>
  <c r="C48" i="23"/>
  <c r="C53" i="23"/>
  <c r="C54" i="23"/>
  <c r="C55" i="23"/>
  <c r="C45" i="23"/>
  <c r="C44" i="23" s="1"/>
  <c r="C43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30" i="23"/>
  <c r="V13" i="23"/>
  <c r="V12" i="23" s="1"/>
  <c r="V6" i="23" s="1"/>
  <c r="U13" i="23"/>
  <c r="U12" i="23" s="1"/>
  <c r="U6" i="23" s="1"/>
  <c r="T13" i="23"/>
  <c r="T12" i="23" s="1"/>
  <c r="T6" i="23" s="1"/>
  <c r="S13" i="23"/>
  <c r="S12" i="23" s="1"/>
  <c r="S6" i="23" s="1"/>
  <c r="R13" i="23"/>
  <c r="R12" i="23" s="1"/>
  <c r="R6" i="23" s="1"/>
  <c r="Q13" i="23"/>
  <c r="Q12" i="23" s="1"/>
  <c r="Q6" i="23" s="1"/>
  <c r="P13" i="23"/>
  <c r="P12" i="23" s="1"/>
  <c r="P6" i="23" s="1"/>
  <c r="O13" i="23"/>
  <c r="O12" i="23" s="1"/>
  <c r="O6" i="23" s="1"/>
  <c r="N13" i="23"/>
  <c r="N12" i="23" s="1"/>
  <c r="N6" i="23" s="1"/>
  <c r="M13" i="23"/>
  <c r="M12" i="23" s="1"/>
  <c r="M6" i="23" s="1"/>
  <c r="L13" i="23"/>
  <c r="L12" i="23" s="1"/>
  <c r="L6" i="23" s="1"/>
  <c r="K13" i="23"/>
  <c r="K12" i="23" s="1"/>
  <c r="K6" i="23" s="1"/>
  <c r="J13" i="23"/>
  <c r="J12" i="23" s="1"/>
  <c r="J6" i="23" s="1"/>
  <c r="I13" i="23"/>
  <c r="I12" i="23" s="1"/>
  <c r="I6" i="23" s="1"/>
  <c r="H13" i="23"/>
  <c r="H12" i="23" s="1"/>
  <c r="H6" i="23" s="1"/>
  <c r="G13" i="23"/>
  <c r="G12" i="23" s="1"/>
  <c r="G6" i="23" s="1"/>
  <c r="F13" i="23"/>
  <c r="E13" i="23"/>
  <c r="E12" i="23" s="1"/>
  <c r="E6" i="23" s="1"/>
  <c r="E5" i="23" s="1"/>
  <c r="D13" i="23"/>
  <c r="D12" i="23" s="1"/>
  <c r="D6" i="23" s="1"/>
  <c r="D5" i="23" s="1"/>
  <c r="C14" i="23"/>
  <c r="B7" i="23"/>
  <c r="E20" i="24"/>
  <c r="D20" i="24"/>
  <c r="C20" i="24"/>
  <c r="E9" i="24"/>
  <c r="D9" i="24"/>
  <c r="D8" i="24" s="1"/>
  <c r="D4" i="24" s="1"/>
  <c r="C9" i="24"/>
  <c r="C8" i="24" s="1"/>
  <c r="C4" i="24" s="1"/>
  <c r="B5" i="27" s="1"/>
  <c r="E5" i="27" s="1"/>
  <c r="B6" i="23"/>
  <c r="C25" i="23"/>
  <c r="C19" i="23"/>
  <c r="C21" i="23"/>
  <c r="C20" i="23"/>
  <c r="B6" i="24"/>
  <c r="B5" i="24"/>
  <c r="B4" i="24"/>
  <c r="E8" i="24"/>
  <c r="E4" i="24" s="1"/>
  <c r="B22" i="27" l="1"/>
  <c r="E22" i="27" s="1"/>
  <c r="B40" i="27"/>
  <c r="F12" i="23"/>
  <c r="B34" i="27"/>
  <c r="B16" i="27"/>
  <c r="B28" i="27"/>
  <c r="E40" i="27" l="1"/>
  <c r="F6" i="23"/>
  <c r="E16" i="27"/>
  <c r="E34" i="27"/>
  <c r="E28" i="27"/>
  <c r="C6" i="23" l="1"/>
  <c r="B10" i="27"/>
  <c r="E112" i="24"/>
  <c r="D112" i="24"/>
  <c r="C112" i="24"/>
  <c r="E101" i="24"/>
  <c r="D101" i="24"/>
  <c r="C101" i="24"/>
  <c r="E69" i="24"/>
  <c r="D69" i="24"/>
  <c r="C69" i="24"/>
  <c r="E61" i="24"/>
  <c r="D61" i="24"/>
  <c r="C61" i="24"/>
  <c r="E57" i="24"/>
  <c r="D57" i="24"/>
  <c r="C57" i="24"/>
  <c r="E35" i="24"/>
  <c r="D35" i="24"/>
  <c r="E19" i="24"/>
  <c r="E5" i="24" s="1"/>
  <c r="D19" i="24"/>
  <c r="D5" i="24" s="1"/>
  <c r="E10" i="27" l="1"/>
  <c r="C210" i="23"/>
  <c r="C209" i="23"/>
  <c r="C208" i="23"/>
  <c r="C207" i="23"/>
  <c r="C206" i="23"/>
  <c r="C178" i="23"/>
  <c r="C176" i="23"/>
  <c r="C175" i="23"/>
  <c r="C174" i="23"/>
  <c r="C173" i="23"/>
  <c r="C172" i="23"/>
  <c r="C171" i="23"/>
  <c r="C79" i="23"/>
  <c r="C78" i="23"/>
  <c r="C77" i="23"/>
  <c r="C76" i="23"/>
  <c r="C72" i="23"/>
  <c r="C71" i="23"/>
  <c r="C105" i="23"/>
  <c r="C104" i="23"/>
  <c r="C103" i="23"/>
  <c r="C86" i="23"/>
  <c r="C85" i="23"/>
  <c r="C84" i="23"/>
  <c r="C83" i="23"/>
  <c r="C82" i="23"/>
  <c r="C81" i="23"/>
  <c r="C27" i="23"/>
  <c r="C26" i="23"/>
  <c r="C23" i="23"/>
  <c r="C22" i="23"/>
  <c r="C18" i="23"/>
  <c r="C24" i="23"/>
  <c r="C17" i="23"/>
  <c r="C16" i="23"/>
  <c r="C15" i="23"/>
  <c r="V146" i="38"/>
  <c r="U146" i="38"/>
  <c r="T146" i="38"/>
  <c r="S146" i="38"/>
  <c r="R146" i="38"/>
  <c r="Q146" i="38"/>
  <c r="P146" i="38"/>
  <c r="O146" i="38"/>
  <c r="N146" i="38"/>
  <c r="M146" i="38"/>
  <c r="L146" i="38"/>
  <c r="K146" i="38"/>
  <c r="J146" i="38"/>
  <c r="I146" i="38"/>
  <c r="H146" i="38"/>
  <c r="G146" i="38"/>
  <c r="E146" i="38"/>
  <c r="D146" i="38"/>
  <c r="C146" i="38"/>
  <c r="B146" i="38"/>
  <c r="V139" i="38"/>
  <c r="U139" i="38"/>
  <c r="T139" i="38"/>
  <c r="S139" i="38"/>
  <c r="S138" i="38" s="1"/>
  <c r="R139" i="38"/>
  <c r="R138" i="38" s="1"/>
  <c r="Q139" i="38"/>
  <c r="P139" i="38"/>
  <c r="P138" i="38" s="1"/>
  <c r="O139" i="38"/>
  <c r="O138" i="38" s="1"/>
  <c r="N139" i="38"/>
  <c r="M139" i="38"/>
  <c r="M138" i="38" s="1"/>
  <c r="L139" i="38"/>
  <c r="L138" i="38" s="1"/>
  <c r="K139" i="38"/>
  <c r="J139" i="38"/>
  <c r="J138" i="38" s="1"/>
  <c r="I139" i="38"/>
  <c r="H139" i="38"/>
  <c r="G139" i="38"/>
  <c r="E139" i="38"/>
  <c r="E138" i="38" s="1"/>
  <c r="D139" i="38"/>
  <c r="C139" i="38"/>
  <c r="B139" i="38"/>
  <c r="V136" i="38"/>
  <c r="U136" i="38"/>
  <c r="T136" i="38"/>
  <c r="S136" i="38"/>
  <c r="R136" i="38"/>
  <c r="Q136" i="38"/>
  <c r="P136" i="38"/>
  <c r="O136" i="38"/>
  <c r="N136" i="38"/>
  <c r="M136" i="38"/>
  <c r="L136" i="38"/>
  <c r="K136" i="38"/>
  <c r="J136" i="38"/>
  <c r="I136" i="38"/>
  <c r="H136" i="38"/>
  <c r="G136" i="38"/>
  <c r="E136" i="38"/>
  <c r="D136" i="38"/>
  <c r="C136" i="38"/>
  <c r="B136" i="38"/>
  <c r="V134" i="38"/>
  <c r="U134" i="38"/>
  <c r="T134" i="38"/>
  <c r="S134" i="38"/>
  <c r="R134" i="38"/>
  <c r="Q134" i="38"/>
  <c r="P134" i="38"/>
  <c r="O134" i="38"/>
  <c r="N134" i="38"/>
  <c r="M134" i="38"/>
  <c r="L134" i="38"/>
  <c r="K134" i="38"/>
  <c r="J134" i="38"/>
  <c r="I134" i="38"/>
  <c r="H134" i="38"/>
  <c r="G134" i="38"/>
  <c r="E134" i="38"/>
  <c r="D134" i="38"/>
  <c r="C134" i="38"/>
  <c r="B134" i="38"/>
  <c r="V132" i="38"/>
  <c r="U132" i="38"/>
  <c r="T132" i="38"/>
  <c r="S132" i="38"/>
  <c r="R132" i="38"/>
  <c r="Q132" i="38"/>
  <c r="P132" i="38"/>
  <c r="O132" i="38"/>
  <c r="N132" i="38"/>
  <c r="M132" i="38"/>
  <c r="L132" i="38"/>
  <c r="K132" i="38"/>
  <c r="J132" i="38"/>
  <c r="I132" i="38"/>
  <c r="H132" i="38"/>
  <c r="G132" i="38"/>
  <c r="E132" i="38"/>
  <c r="D132" i="38"/>
  <c r="C132" i="38"/>
  <c r="B132" i="38"/>
  <c r="V129" i="38"/>
  <c r="U129" i="38"/>
  <c r="T129" i="38"/>
  <c r="S129" i="38"/>
  <c r="R129" i="38"/>
  <c r="Q129" i="38"/>
  <c r="P129" i="38"/>
  <c r="O129" i="38"/>
  <c r="N129" i="38"/>
  <c r="M129" i="38"/>
  <c r="L129" i="38"/>
  <c r="K129" i="38"/>
  <c r="J129" i="38"/>
  <c r="I129" i="38"/>
  <c r="H129" i="38"/>
  <c r="G129" i="38"/>
  <c r="E129" i="38"/>
  <c r="D129" i="38"/>
  <c r="C129" i="38"/>
  <c r="B129" i="38"/>
  <c r="V124" i="38"/>
  <c r="U124" i="38"/>
  <c r="T124" i="38"/>
  <c r="S124" i="38"/>
  <c r="R124" i="38"/>
  <c r="Q124" i="38"/>
  <c r="P124" i="38"/>
  <c r="O124" i="38"/>
  <c r="N124" i="38"/>
  <c r="M124" i="38"/>
  <c r="L124" i="38"/>
  <c r="K124" i="38"/>
  <c r="J124" i="38"/>
  <c r="I124" i="38"/>
  <c r="H124" i="38"/>
  <c r="G124" i="38"/>
  <c r="E124" i="38"/>
  <c r="D124" i="38"/>
  <c r="C124" i="38"/>
  <c r="B124" i="38"/>
  <c r="V121" i="38"/>
  <c r="U121" i="38"/>
  <c r="T121" i="38"/>
  <c r="S121" i="38"/>
  <c r="R121" i="38"/>
  <c r="Q121" i="38"/>
  <c r="P121" i="38"/>
  <c r="O121" i="38"/>
  <c r="N121" i="38"/>
  <c r="M121" i="38"/>
  <c r="L121" i="38"/>
  <c r="K121" i="38"/>
  <c r="J121" i="38"/>
  <c r="I121" i="38"/>
  <c r="H121" i="38"/>
  <c r="G121" i="38"/>
  <c r="E121" i="38"/>
  <c r="D121" i="38"/>
  <c r="C121" i="38"/>
  <c r="B121" i="38"/>
  <c r="V118" i="38"/>
  <c r="U118" i="38"/>
  <c r="T118" i="38"/>
  <c r="S118" i="38"/>
  <c r="R118" i="38"/>
  <c r="Q118" i="38"/>
  <c r="P118" i="38"/>
  <c r="O118" i="38"/>
  <c r="N118" i="38"/>
  <c r="M118" i="38"/>
  <c r="L118" i="38"/>
  <c r="K118" i="38"/>
  <c r="J118" i="38"/>
  <c r="I118" i="38"/>
  <c r="H118" i="38"/>
  <c r="H117" i="38" s="1"/>
  <c r="G118" i="38"/>
  <c r="E118" i="38"/>
  <c r="D118" i="38"/>
  <c r="C118" i="38"/>
  <c r="B118" i="38"/>
  <c r="T117" i="38"/>
  <c r="V111" i="38"/>
  <c r="U111" i="38"/>
  <c r="T111" i="38"/>
  <c r="S111" i="38"/>
  <c r="R111" i="38"/>
  <c r="Q111" i="38"/>
  <c r="P111" i="38"/>
  <c r="O111" i="38"/>
  <c r="N111" i="38"/>
  <c r="M111" i="38"/>
  <c r="L111" i="38"/>
  <c r="K111" i="38"/>
  <c r="J111" i="38"/>
  <c r="I111" i="38"/>
  <c r="H111" i="38"/>
  <c r="G111" i="38"/>
  <c r="E111" i="38"/>
  <c r="D111" i="38"/>
  <c r="C111" i="38"/>
  <c r="B111" i="38"/>
  <c r="V107" i="38"/>
  <c r="U107" i="38"/>
  <c r="T107" i="38"/>
  <c r="S107" i="38"/>
  <c r="R107" i="38"/>
  <c r="R97" i="38" s="1"/>
  <c r="Q107" i="38"/>
  <c r="P107" i="38"/>
  <c r="O107" i="38"/>
  <c r="N107" i="38"/>
  <c r="M107" i="38"/>
  <c r="L107" i="38"/>
  <c r="K107" i="38"/>
  <c r="J107" i="38"/>
  <c r="I107" i="38"/>
  <c r="H107" i="38"/>
  <c r="G107" i="38"/>
  <c r="E107" i="38"/>
  <c r="D107" i="38"/>
  <c r="C107" i="38"/>
  <c r="B107" i="38"/>
  <c r="V100" i="38"/>
  <c r="U100" i="38"/>
  <c r="T100" i="38"/>
  <c r="S100" i="38"/>
  <c r="R100" i="38"/>
  <c r="Q100" i="38"/>
  <c r="P100" i="38"/>
  <c r="O100" i="38"/>
  <c r="N100" i="38"/>
  <c r="M100" i="38"/>
  <c r="L100" i="38"/>
  <c r="K100" i="38"/>
  <c r="J100" i="38"/>
  <c r="I100" i="38"/>
  <c r="H100" i="38"/>
  <c r="G100" i="38"/>
  <c r="E100" i="38"/>
  <c r="D100" i="38"/>
  <c r="C100" i="38"/>
  <c r="B100" i="38"/>
  <c r="V98" i="38"/>
  <c r="U98" i="38"/>
  <c r="T98" i="38"/>
  <c r="S98" i="38"/>
  <c r="R98" i="38"/>
  <c r="Q98" i="38"/>
  <c r="P98" i="38"/>
  <c r="O98" i="38"/>
  <c r="O97" i="38" s="1"/>
  <c r="N98" i="38"/>
  <c r="M98" i="38"/>
  <c r="M97" i="38" s="1"/>
  <c r="L98" i="38"/>
  <c r="L97" i="38" s="1"/>
  <c r="K98" i="38"/>
  <c r="J98" i="38"/>
  <c r="I98" i="38"/>
  <c r="H98" i="38"/>
  <c r="G98" i="38"/>
  <c r="E98" i="38"/>
  <c r="D98" i="38"/>
  <c r="C98" i="38"/>
  <c r="B98" i="38"/>
  <c r="B97" i="38" s="1"/>
  <c r="Q97" i="38"/>
  <c r="P97" i="38"/>
  <c r="G97" i="38"/>
  <c r="V95" i="38"/>
  <c r="U95" i="38"/>
  <c r="T95" i="38"/>
  <c r="S95" i="38"/>
  <c r="R95" i="38"/>
  <c r="Q95" i="38"/>
  <c r="P95" i="38"/>
  <c r="O95" i="38"/>
  <c r="N95" i="38"/>
  <c r="M95" i="38"/>
  <c r="L95" i="38"/>
  <c r="K95" i="38"/>
  <c r="J95" i="38"/>
  <c r="J80" i="38" s="1"/>
  <c r="I95" i="38"/>
  <c r="H95" i="38"/>
  <c r="G95" i="38"/>
  <c r="E95" i="38"/>
  <c r="D95" i="38"/>
  <c r="C95" i="38"/>
  <c r="B95" i="38"/>
  <c r="V89" i="38"/>
  <c r="U89" i="38"/>
  <c r="T89" i="38"/>
  <c r="T80" i="38" s="1"/>
  <c r="S89" i="38"/>
  <c r="R89" i="38"/>
  <c r="R80" i="38" s="1"/>
  <c r="Q89" i="38"/>
  <c r="P89" i="38"/>
  <c r="O89" i="38"/>
  <c r="N89" i="38"/>
  <c r="M89" i="38"/>
  <c r="L89" i="38"/>
  <c r="K89" i="38"/>
  <c r="J89" i="38"/>
  <c r="I89" i="38"/>
  <c r="H89" i="38"/>
  <c r="H80" i="38" s="1"/>
  <c r="G89" i="38"/>
  <c r="E89" i="38"/>
  <c r="D89" i="38"/>
  <c r="C89" i="38"/>
  <c r="B89" i="38"/>
  <c r="V81" i="38"/>
  <c r="U81" i="38"/>
  <c r="T81" i="38"/>
  <c r="S81" i="38"/>
  <c r="R81" i="38"/>
  <c r="Q81" i="38"/>
  <c r="Q80" i="38" s="1"/>
  <c r="P81" i="38"/>
  <c r="O81" i="38"/>
  <c r="O80" i="38" s="1"/>
  <c r="N81" i="38"/>
  <c r="N80" i="38" s="1"/>
  <c r="M81" i="38"/>
  <c r="M80" i="38" s="1"/>
  <c r="L81" i="38"/>
  <c r="K81" i="38"/>
  <c r="K80" i="38" s="1"/>
  <c r="J81" i="38"/>
  <c r="I81" i="38"/>
  <c r="H81" i="38"/>
  <c r="G81" i="38"/>
  <c r="E81" i="38"/>
  <c r="D81" i="38"/>
  <c r="D80" i="38" s="1"/>
  <c r="C81" i="38"/>
  <c r="C80" i="38" s="1"/>
  <c r="B81" i="38"/>
  <c r="B80" i="38" s="1"/>
  <c r="V80" i="38"/>
  <c r="U80" i="38"/>
  <c r="V70" i="38"/>
  <c r="U70" i="38"/>
  <c r="T70" i="38"/>
  <c r="S70" i="38"/>
  <c r="R70" i="38"/>
  <c r="R58" i="38" s="1"/>
  <c r="Q70" i="38"/>
  <c r="P70" i="38"/>
  <c r="O70" i="38"/>
  <c r="N70" i="38"/>
  <c r="M70" i="38"/>
  <c r="L70" i="38"/>
  <c r="K70" i="38"/>
  <c r="J70" i="38"/>
  <c r="I70" i="38"/>
  <c r="H70" i="38"/>
  <c r="G70" i="38"/>
  <c r="E70" i="38"/>
  <c r="D70" i="38"/>
  <c r="C70" i="38"/>
  <c r="B70" i="38"/>
  <c r="V66" i="38"/>
  <c r="U66" i="38"/>
  <c r="T66" i="38"/>
  <c r="S66" i="38"/>
  <c r="R66" i="38"/>
  <c r="Q66" i="38"/>
  <c r="P66" i="38"/>
  <c r="O66" i="38"/>
  <c r="N66" i="38"/>
  <c r="N58" i="38" s="1"/>
  <c r="M66" i="38"/>
  <c r="L66" i="38"/>
  <c r="K66" i="38"/>
  <c r="J66" i="38"/>
  <c r="I66" i="38"/>
  <c r="H66" i="38"/>
  <c r="G66" i="38"/>
  <c r="E66" i="38"/>
  <c r="D66" i="38"/>
  <c r="C66" i="38"/>
  <c r="B66" i="38"/>
  <c r="V59" i="38"/>
  <c r="U59" i="38"/>
  <c r="T59" i="38"/>
  <c r="S59" i="38"/>
  <c r="R59" i="38"/>
  <c r="Q59" i="38"/>
  <c r="P59" i="38"/>
  <c r="O59" i="38"/>
  <c r="O58" i="38" s="1"/>
  <c r="N59" i="38"/>
  <c r="M59" i="38"/>
  <c r="L59" i="38"/>
  <c r="K59" i="38"/>
  <c r="J59" i="38"/>
  <c r="I59" i="38"/>
  <c r="I58" i="38" s="1"/>
  <c r="H59" i="38"/>
  <c r="H58" i="38" s="1"/>
  <c r="G59" i="38"/>
  <c r="G58" i="38" s="1"/>
  <c r="E59" i="38"/>
  <c r="D59" i="38"/>
  <c r="C59" i="38"/>
  <c r="B59" i="38"/>
  <c r="S58" i="38"/>
  <c r="V51" i="38"/>
  <c r="U51" i="38"/>
  <c r="T51" i="38"/>
  <c r="S51" i="38"/>
  <c r="R51" i="38"/>
  <c r="Q51" i="38"/>
  <c r="P51" i="38"/>
  <c r="O51" i="38"/>
  <c r="N51" i="38"/>
  <c r="M51" i="38"/>
  <c r="L51" i="38"/>
  <c r="K51" i="38"/>
  <c r="J51" i="38"/>
  <c r="I51" i="38"/>
  <c r="H51" i="38"/>
  <c r="G51" i="38"/>
  <c r="E51" i="38"/>
  <c r="D51" i="38"/>
  <c r="C51" i="38"/>
  <c r="B51" i="38"/>
  <c r="V44" i="38"/>
  <c r="U44" i="38"/>
  <c r="T44" i="38"/>
  <c r="S44" i="38"/>
  <c r="R44" i="38"/>
  <c r="Q44" i="38"/>
  <c r="P44" i="38"/>
  <c r="O44" i="38"/>
  <c r="N44" i="38"/>
  <c r="M44" i="38"/>
  <c r="L44" i="38"/>
  <c r="K44" i="38"/>
  <c r="J44" i="38"/>
  <c r="I44" i="38"/>
  <c r="H44" i="38"/>
  <c r="G44" i="38"/>
  <c r="E44" i="38"/>
  <c r="D44" i="38"/>
  <c r="C44" i="38"/>
  <c r="B44" i="38"/>
  <c r="V34" i="38"/>
  <c r="U34" i="38"/>
  <c r="T34" i="38"/>
  <c r="S34" i="38"/>
  <c r="R34" i="38"/>
  <c r="Q34" i="38"/>
  <c r="P34" i="38"/>
  <c r="O34" i="38"/>
  <c r="N34" i="38"/>
  <c r="M34" i="38"/>
  <c r="L34" i="38"/>
  <c r="K34" i="38"/>
  <c r="J34" i="38"/>
  <c r="I34" i="38"/>
  <c r="H34" i="38"/>
  <c r="G34" i="38"/>
  <c r="E34" i="38"/>
  <c r="D34" i="38"/>
  <c r="C34" i="38"/>
  <c r="B34" i="38"/>
  <c r="V21" i="38"/>
  <c r="U21" i="38"/>
  <c r="U20" i="38" s="1"/>
  <c r="T21" i="38"/>
  <c r="T20" i="38" s="1"/>
  <c r="S21" i="38"/>
  <c r="R21" i="38"/>
  <c r="Q21" i="38"/>
  <c r="P21" i="38"/>
  <c r="O21" i="38"/>
  <c r="N21" i="38"/>
  <c r="M21" i="38"/>
  <c r="L21" i="38"/>
  <c r="L20" i="38" s="1"/>
  <c r="K21" i="38"/>
  <c r="J21" i="38"/>
  <c r="I21" i="38"/>
  <c r="I20" i="38" s="1"/>
  <c r="H21" i="38"/>
  <c r="G21" i="38"/>
  <c r="E21" i="38"/>
  <c r="E20" i="38" s="1"/>
  <c r="D21" i="38"/>
  <c r="C21" i="38"/>
  <c r="B21" i="38"/>
  <c r="V17" i="38"/>
  <c r="U17" i="38"/>
  <c r="T17" i="38"/>
  <c r="S17" i="38"/>
  <c r="R17" i="38"/>
  <c r="Q17" i="38"/>
  <c r="P17" i="38"/>
  <c r="O17" i="38"/>
  <c r="N17" i="38"/>
  <c r="M17" i="38"/>
  <c r="L17" i="38"/>
  <c r="K17" i="38"/>
  <c r="J17" i="38"/>
  <c r="I17" i="38"/>
  <c r="H17" i="38"/>
  <c r="G17" i="38"/>
  <c r="E17" i="38"/>
  <c r="D17" i="38"/>
  <c r="C17" i="38"/>
  <c r="B17" i="38"/>
  <c r="V15" i="38"/>
  <c r="U15" i="38"/>
  <c r="T15" i="38"/>
  <c r="S15" i="38"/>
  <c r="R15" i="38"/>
  <c r="Q15" i="38"/>
  <c r="P15" i="38"/>
  <c r="O15" i="38"/>
  <c r="N15" i="38"/>
  <c r="M15" i="38"/>
  <c r="L15" i="38"/>
  <c r="K15" i="38"/>
  <c r="J15" i="38"/>
  <c r="I15" i="38"/>
  <c r="H15" i="38"/>
  <c r="G15" i="38"/>
  <c r="E15" i="38"/>
  <c r="D15" i="38"/>
  <c r="C15" i="38"/>
  <c r="B15" i="38"/>
  <c r="V12" i="38"/>
  <c r="U12" i="38"/>
  <c r="T12" i="38"/>
  <c r="S12" i="38"/>
  <c r="R12" i="38"/>
  <c r="Q12" i="38"/>
  <c r="P12" i="38"/>
  <c r="O12" i="38"/>
  <c r="N12" i="38"/>
  <c r="M12" i="38"/>
  <c r="L12" i="38"/>
  <c r="K12" i="38"/>
  <c r="J12" i="38"/>
  <c r="I12" i="38"/>
  <c r="H12" i="38"/>
  <c r="G12" i="38"/>
  <c r="E12" i="38"/>
  <c r="D12" i="38"/>
  <c r="C12" i="38"/>
  <c r="B12" i="38"/>
  <c r="V5" i="38"/>
  <c r="U5" i="38"/>
  <c r="T5" i="38"/>
  <c r="S5" i="38"/>
  <c r="R5" i="38"/>
  <c r="R4" i="38" s="1"/>
  <c r="Q5" i="38"/>
  <c r="Q4" i="38" s="1"/>
  <c r="P5" i="38"/>
  <c r="P4" i="38" s="1"/>
  <c r="O5" i="38"/>
  <c r="N5" i="38"/>
  <c r="M5" i="38"/>
  <c r="L5" i="38"/>
  <c r="K5" i="38"/>
  <c r="J5" i="38"/>
  <c r="I5" i="38"/>
  <c r="H5" i="38"/>
  <c r="H4" i="38" s="1"/>
  <c r="G5" i="38"/>
  <c r="E5" i="38"/>
  <c r="E4" i="38" s="1"/>
  <c r="D5" i="38"/>
  <c r="D4" i="38" s="1"/>
  <c r="C5" i="38"/>
  <c r="B5" i="38"/>
  <c r="T4" i="38"/>
  <c r="Z70" i="23" l="1"/>
  <c r="Z102" i="23"/>
  <c r="Z13" i="23"/>
  <c r="Z170" i="23"/>
  <c r="C170" i="23"/>
  <c r="Z80" i="23"/>
  <c r="C74" i="23"/>
  <c r="Z74" i="23"/>
  <c r="C102" i="23"/>
  <c r="C80" i="23"/>
  <c r="C70" i="23"/>
  <c r="C13" i="23"/>
  <c r="V97" i="38"/>
  <c r="S4" i="38"/>
  <c r="K20" i="38"/>
  <c r="E80" i="38"/>
  <c r="N97" i="38"/>
  <c r="Q117" i="38"/>
  <c r="I138" i="38"/>
  <c r="U138" i="38"/>
  <c r="U4" i="38"/>
  <c r="C97" i="38"/>
  <c r="S117" i="38"/>
  <c r="B20" i="38"/>
  <c r="O20" i="38"/>
  <c r="C58" i="38"/>
  <c r="P58" i="38"/>
  <c r="E97" i="38"/>
  <c r="G4" i="38"/>
  <c r="D20" i="38"/>
  <c r="E58" i="38"/>
  <c r="H138" i="38"/>
  <c r="T138" i="38"/>
  <c r="V138" i="38"/>
  <c r="J4" i="38"/>
  <c r="K4" i="38"/>
  <c r="S80" i="38"/>
  <c r="J117" i="38"/>
  <c r="B138" i="38"/>
  <c r="L80" i="38"/>
  <c r="K138" i="38"/>
  <c r="P117" i="38"/>
  <c r="R117" i="38"/>
  <c r="J20" i="38"/>
  <c r="G80" i="38"/>
  <c r="G117" i="38"/>
  <c r="V20" i="38"/>
  <c r="D58" i="38"/>
  <c r="Q58" i="38"/>
  <c r="I117" i="38"/>
  <c r="M20" i="38"/>
  <c r="O4" i="38"/>
  <c r="L4" i="38"/>
  <c r="B58" i="38"/>
  <c r="S97" i="38"/>
  <c r="L117" i="38"/>
  <c r="G138" i="38"/>
  <c r="Q138" i="38"/>
  <c r="M4" i="38"/>
  <c r="P20" i="38"/>
  <c r="H97" i="38"/>
  <c r="M117" i="38"/>
  <c r="N4" i="38"/>
  <c r="Q20" i="38"/>
  <c r="I80" i="38"/>
  <c r="I97" i="38"/>
  <c r="U117" i="38"/>
  <c r="C4" i="38"/>
  <c r="G20" i="38"/>
  <c r="R20" i="38"/>
  <c r="T97" i="38"/>
  <c r="B117" i="38"/>
  <c r="O117" i="38"/>
  <c r="N117" i="38"/>
  <c r="K117" i="38"/>
  <c r="T58" i="38"/>
  <c r="J97" i="38"/>
  <c r="U97" i="38"/>
  <c r="C117" i="38"/>
  <c r="U58" i="38"/>
  <c r="K97" i="38"/>
  <c r="D117" i="38"/>
  <c r="I4" i="38"/>
  <c r="J58" i="38"/>
  <c r="E117" i="38"/>
  <c r="K58" i="38"/>
  <c r="D97" i="38"/>
  <c r="N20" i="38"/>
  <c r="L58" i="38"/>
  <c r="V58" i="38"/>
  <c r="N138" i="38"/>
  <c r="C20" i="38"/>
  <c r="C138" i="38"/>
  <c r="S20" i="38"/>
  <c r="M58" i="38"/>
  <c r="D138" i="38"/>
  <c r="V4" i="38"/>
  <c r="H20" i="38"/>
  <c r="P80" i="38"/>
  <c r="V117" i="38"/>
  <c r="C12" i="23" l="1"/>
  <c r="Z12" i="23"/>
  <c r="AB12" i="30"/>
  <c r="AB11" i="30" s="1"/>
  <c r="AA12" i="30"/>
  <c r="AA11" i="30" s="1"/>
  <c r="C55" i="26"/>
  <c r="C54" i="26"/>
  <c r="C53" i="26"/>
  <c r="C52" i="26"/>
  <c r="C51" i="26"/>
  <c r="C50" i="26"/>
  <c r="C49" i="26"/>
  <c r="C48" i="26"/>
  <c r="C38" i="26"/>
  <c r="C37" i="26"/>
  <c r="C36" i="26"/>
  <c r="C35" i="26"/>
  <c r="C34" i="26"/>
  <c r="C29" i="26"/>
  <c r="C28" i="26"/>
  <c r="C27" i="26"/>
  <c r="C26" i="26"/>
  <c r="C25" i="26"/>
  <c r="C17" i="26"/>
  <c r="C16" i="26"/>
  <c r="C15" i="26"/>
  <c r="C14" i="26"/>
  <c r="C13" i="26"/>
  <c r="C12" i="26"/>
  <c r="C11" i="26"/>
  <c r="K204" i="23"/>
  <c r="J204" i="23"/>
  <c r="I204" i="23"/>
  <c r="H204" i="23"/>
  <c r="E204" i="23"/>
  <c r="D204" i="23"/>
  <c r="V177" i="23"/>
  <c r="V124" i="23" s="1"/>
  <c r="V8" i="23" s="1"/>
  <c r="B42" i="27" s="1"/>
  <c r="E42" i="27" s="1"/>
  <c r="U177" i="23"/>
  <c r="U124" i="23" s="1"/>
  <c r="U8" i="23" s="1"/>
  <c r="T177" i="23"/>
  <c r="T124" i="23" s="1"/>
  <c r="T8" i="23" s="1"/>
  <c r="S177" i="23"/>
  <c r="S124" i="23" s="1"/>
  <c r="S8" i="23" s="1"/>
  <c r="R177" i="23"/>
  <c r="R124" i="23" s="1"/>
  <c r="R8" i="23" s="1"/>
  <c r="Q177" i="23"/>
  <c r="Q124" i="23" s="1"/>
  <c r="Q8" i="23" s="1"/>
  <c r="P177" i="23"/>
  <c r="P124" i="23" s="1"/>
  <c r="P8" i="23" s="1"/>
  <c r="O177" i="23"/>
  <c r="O124" i="23" s="1"/>
  <c r="O8" i="23" s="1"/>
  <c r="N177" i="23"/>
  <c r="N124" i="23" s="1"/>
  <c r="N8" i="23" s="1"/>
  <c r="M177" i="23"/>
  <c r="M124" i="23" s="1"/>
  <c r="M8" i="23" s="1"/>
  <c r="L177" i="23"/>
  <c r="L124" i="23" s="1"/>
  <c r="L8" i="23" s="1"/>
  <c r="K177" i="23"/>
  <c r="K124" i="23" s="1"/>
  <c r="K8" i="23" s="1"/>
  <c r="J177" i="23"/>
  <c r="J124" i="23" s="1"/>
  <c r="J8" i="23" s="1"/>
  <c r="I177" i="23"/>
  <c r="I124" i="23" s="1"/>
  <c r="I8" i="23" s="1"/>
  <c r="H177" i="23"/>
  <c r="H124" i="23" s="1"/>
  <c r="H8" i="23" s="1"/>
  <c r="G177" i="23"/>
  <c r="G124" i="23" s="1"/>
  <c r="G8" i="23" s="1"/>
  <c r="F177" i="23"/>
  <c r="E177" i="23"/>
  <c r="E124" i="23" s="1"/>
  <c r="D177" i="23"/>
  <c r="D124" i="23" s="1"/>
  <c r="H63" i="23"/>
  <c r="H56" i="23"/>
  <c r="H29" i="23"/>
  <c r="G63" i="23"/>
  <c r="G56" i="23"/>
  <c r="G29" i="23"/>
  <c r="V29" i="23"/>
  <c r="U29" i="23"/>
  <c r="T29" i="23"/>
  <c r="S29" i="23"/>
  <c r="R29" i="23"/>
  <c r="Q29" i="23"/>
  <c r="P29" i="23"/>
  <c r="O29" i="23"/>
  <c r="N29" i="23"/>
  <c r="M29" i="23"/>
  <c r="L29" i="23"/>
  <c r="K29" i="23"/>
  <c r="J29" i="23"/>
  <c r="I29" i="23"/>
  <c r="F29" i="23"/>
  <c r="E29" i="23"/>
  <c r="D29" i="23"/>
  <c r="V63" i="23"/>
  <c r="U63" i="23"/>
  <c r="T63" i="23"/>
  <c r="S63" i="23"/>
  <c r="R63" i="23"/>
  <c r="Q63" i="23"/>
  <c r="P63" i="23"/>
  <c r="O63" i="23"/>
  <c r="N63" i="23"/>
  <c r="M63" i="23"/>
  <c r="L63" i="23"/>
  <c r="K63" i="23"/>
  <c r="J63" i="23"/>
  <c r="I63" i="23"/>
  <c r="F63" i="23"/>
  <c r="E63" i="23"/>
  <c r="D63" i="23"/>
  <c r="V56" i="23"/>
  <c r="U56" i="23"/>
  <c r="T56" i="23"/>
  <c r="S56" i="23"/>
  <c r="R56" i="23"/>
  <c r="Q56" i="23"/>
  <c r="P56" i="23"/>
  <c r="O56" i="23"/>
  <c r="N56" i="23"/>
  <c r="M56" i="23"/>
  <c r="L56" i="23"/>
  <c r="K56" i="23"/>
  <c r="J56" i="23"/>
  <c r="I56" i="23"/>
  <c r="F56" i="23"/>
  <c r="E56" i="23"/>
  <c r="D56" i="23"/>
  <c r="C47" i="26" l="1"/>
  <c r="M46" i="26" s="1"/>
  <c r="M47" i="26"/>
  <c r="C33" i="26"/>
  <c r="M33" i="26"/>
  <c r="H28" i="23"/>
  <c r="H7" i="23" s="1"/>
  <c r="M10" i="26"/>
  <c r="G23" i="26"/>
  <c r="G5" i="26" s="1"/>
  <c r="G3" i="26" s="1"/>
  <c r="I23" i="26"/>
  <c r="I5" i="26" s="1"/>
  <c r="I3" i="26" s="1"/>
  <c r="C10" i="26"/>
  <c r="H23" i="26"/>
  <c r="H5" i="26" s="1"/>
  <c r="H3" i="26" s="1"/>
  <c r="B30" i="27"/>
  <c r="E30" i="27" s="1"/>
  <c r="F28" i="23"/>
  <c r="F7" i="23" s="1"/>
  <c r="R28" i="23"/>
  <c r="R7" i="23" s="1"/>
  <c r="P28" i="23"/>
  <c r="P7" i="23" s="1"/>
  <c r="E28" i="23"/>
  <c r="D28" i="23"/>
  <c r="B36" i="27"/>
  <c r="E36" i="27" s="1"/>
  <c r="Q28" i="23"/>
  <c r="Q7" i="23" s="1"/>
  <c r="I28" i="23"/>
  <c r="I7" i="23" s="1"/>
  <c r="S28" i="23"/>
  <c r="S7" i="23" s="1"/>
  <c r="J28" i="23"/>
  <c r="J7" i="23" s="1"/>
  <c r="K28" i="23"/>
  <c r="K7" i="23" s="1"/>
  <c r="T28" i="23"/>
  <c r="T7" i="23" s="1"/>
  <c r="L28" i="23"/>
  <c r="L7" i="23" s="1"/>
  <c r="U28" i="23"/>
  <c r="U7" i="23" s="1"/>
  <c r="M28" i="23"/>
  <c r="M7" i="23" s="1"/>
  <c r="V28" i="23"/>
  <c r="V7" i="23" s="1"/>
  <c r="N28" i="23"/>
  <c r="N7" i="23" s="1"/>
  <c r="G28" i="23"/>
  <c r="G7" i="23" s="1"/>
  <c r="O28" i="23"/>
  <c r="O7" i="23" s="1"/>
  <c r="B18" i="27"/>
  <c r="E18" i="27" s="1"/>
  <c r="B24" i="27"/>
  <c r="E24" i="27" s="1"/>
  <c r="Z177" i="23"/>
  <c r="F124" i="23"/>
  <c r="Z63" i="23"/>
  <c r="Z56" i="23"/>
  <c r="Z44" i="23"/>
  <c r="Z29" i="23"/>
  <c r="H203" i="23"/>
  <c r="H9" i="23" s="1"/>
  <c r="E23" i="26"/>
  <c r="D23" i="26"/>
  <c r="J203" i="23"/>
  <c r="J9" i="23" s="1"/>
  <c r="E203" i="23"/>
  <c r="D203" i="23"/>
  <c r="C177" i="23"/>
  <c r="C124" i="23" s="1"/>
  <c r="I203" i="23"/>
  <c r="I9" i="23" s="1"/>
  <c r="K203" i="23"/>
  <c r="K9" i="23" s="1"/>
  <c r="E94" i="24"/>
  <c r="D94" i="24"/>
  <c r="C94" i="24"/>
  <c r="E106" i="24"/>
  <c r="D106" i="24"/>
  <c r="C106" i="24"/>
  <c r="E78" i="24"/>
  <c r="D78" i="24"/>
  <c r="C78" i="24"/>
  <c r="E39" i="24"/>
  <c r="D39" i="24"/>
  <c r="C39" i="24"/>
  <c r="J5" i="23" l="1"/>
  <c r="I5" i="23"/>
  <c r="H5" i="23"/>
  <c r="K5" i="23"/>
  <c r="B63" i="27"/>
  <c r="B58" i="27"/>
  <c r="B53" i="27"/>
  <c r="C9" i="26"/>
  <c r="M9" i="26"/>
  <c r="C46" i="26"/>
  <c r="B19" i="27"/>
  <c r="E19" i="27" s="1"/>
  <c r="F8" i="23"/>
  <c r="Z124" i="23"/>
  <c r="B41" i="27"/>
  <c r="B17" i="27"/>
  <c r="B23" i="27"/>
  <c r="C7" i="23"/>
  <c r="B11" i="27"/>
  <c r="B35" i="27"/>
  <c r="B29" i="27"/>
  <c r="E38" i="24"/>
  <c r="E6" i="24" s="1"/>
  <c r="E3" i="24" s="1"/>
  <c r="C38" i="24"/>
  <c r="C6" i="24" s="1"/>
  <c r="B7" i="27" s="1"/>
  <c r="D38" i="24"/>
  <c r="D6" i="24" s="1"/>
  <c r="D3" i="24" s="1"/>
  <c r="C29" i="23"/>
  <c r="C56" i="23"/>
  <c r="C63" i="23"/>
  <c r="E58" i="27" l="1"/>
  <c r="B56" i="27"/>
  <c r="E56" i="27" s="1"/>
  <c r="E53" i="27"/>
  <c r="B51" i="27"/>
  <c r="E51" i="27" s="1"/>
  <c r="E63" i="27"/>
  <c r="B61" i="27"/>
  <c r="E61" i="27" s="1"/>
  <c r="B15" i="27"/>
  <c r="E15" i="27" s="1"/>
  <c r="E7" i="27"/>
  <c r="E11" i="27"/>
  <c r="E17" i="27"/>
  <c r="C28" i="23"/>
  <c r="E41" i="27"/>
  <c r="Z28" i="23"/>
  <c r="E35" i="27"/>
  <c r="E23" i="27"/>
  <c r="E29" i="27"/>
  <c r="B12" i="27"/>
  <c r="E12" i="27" s="1"/>
  <c r="C8" i="23"/>
  <c r="F27" i="30"/>
  <c r="F29" i="30"/>
  <c r="F21" i="30"/>
  <c r="F72" i="30"/>
  <c r="F53" i="30"/>
  <c r="F52" i="30"/>
  <c r="F51" i="30"/>
  <c r="F50" i="30"/>
  <c r="F43" i="30"/>
  <c r="F58" i="30"/>
  <c r="F57" i="30"/>
  <c r="F196" i="30"/>
  <c r="F193" i="30"/>
  <c r="F190" i="30"/>
  <c r="F188" i="30"/>
  <c r="F187" i="30"/>
  <c r="F186" i="30"/>
  <c r="F185" i="30"/>
  <c r="F183" i="30"/>
  <c r="F182" i="30"/>
  <c r="F181" i="30"/>
  <c r="F179" i="30"/>
  <c r="F178" i="30"/>
  <c r="F177" i="30"/>
  <c r="F176" i="30"/>
  <c r="F175" i="30"/>
  <c r="F173" i="30"/>
  <c r="F172" i="30"/>
  <c r="F171" i="30"/>
  <c r="F170" i="30"/>
  <c r="F169" i="30"/>
  <c r="F167" i="30"/>
  <c r="F165" i="30"/>
  <c r="F164" i="30"/>
  <c r="F163" i="30"/>
  <c r="F162" i="30"/>
  <c r="F161" i="30"/>
  <c r="F160" i="30"/>
  <c r="F159" i="30"/>
  <c r="F158" i="30"/>
  <c r="F157" i="30"/>
  <c r="F42" i="30"/>
  <c r="F33" i="30"/>
  <c r="F32" i="30"/>
  <c r="F35" i="30"/>
  <c r="F36" i="30"/>
  <c r="F154" i="30"/>
  <c r="F152" i="30"/>
  <c r="F151" i="30"/>
  <c r="F150" i="30"/>
  <c r="F149" i="30"/>
  <c r="F147" i="30"/>
  <c r="F146" i="30"/>
  <c r="F145" i="30"/>
  <c r="F143" i="30"/>
  <c r="F142" i="30"/>
  <c r="F141" i="30"/>
  <c r="F140" i="30"/>
  <c r="F139" i="30"/>
  <c r="F137" i="30"/>
  <c r="F136" i="30"/>
  <c r="F135" i="30"/>
  <c r="F134" i="30"/>
  <c r="F133" i="30"/>
  <c r="F131" i="30"/>
  <c r="F129" i="30"/>
  <c r="F128" i="30"/>
  <c r="F127" i="30"/>
  <c r="F126" i="30"/>
  <c r="F125" i="30"/>
  <c r="F124" i="30"/>
  <c r="F123" i="30"/>
  <c r="F122" i="30"/>
  <c r="F121" i="30"/>
  <c r="F118" i="30"/>
  <c r="F116" i="30"/>
  <c r="F115" i="30"/>
  <c r="F114" i="30"/>
  <c r="F113" i="30"/>
  <c r="F110" i="30"/>
  <c r="F108" i="30"/>
  <c r="F107" i="30"/>
  <c r="F106" i="30"/>
  <c r="F105" i="30"/>
  <c r="F104" i="30"/>
  <c r="F103" i="30"/>
  <c r="F102" i="30"/>
  <c r="F101" i="30"/>
  <c r="F100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1" i="30"/>
  <c r="F70" i="30"/>
  <c r="F69" i="30"/>
  <c r="F68" i="30"/>
  <c r="F66" i="30"/>
  <c r="F65" i="30"/>
  <c r="F64" i="30"/>
  <c r="F63" i="30"/>
  <c r="F62" i="30"/>
  <c r="F61" i="30"/>
  <c r="F60" i="30"/>
  <c r="F59" i="30"/>
  <c r="F56" i="30"/>
  <c r="F55" i="30"/>
  <c r="F49" i="30"/>
  <c r="F48" i="30"/>
  <c r="F45" i="30"/>
  <c r="F41" i="30"/>
  <c r="F40" i="30"/>
  <c r="F37" i="30"/>
  <c r="F34" i="30"/>
  <c r="F28" i="30"/>
  <c r="F25" i="30"/>
  <c r="F24" i="30"/>
  <c r="F23" i="30"/>
  <c r="F22" i="30"/>
  <c r="F20" i="30"/>
  <c r="F19" i="30"/>
  <c r="F18" i="30"/>
  <c r="F17" i="30"/>
  <c r="F16" i="30"/>
  <c r="F15" i="30"/>
  <c r="F14" i="30"/>
  <c r="F13" i="30"/>
  <c r="H177" i="29"/>
  <c r="H175" i="29"/>
  <c r="H174" i="29"/>
  <c r="H173" i="29"/>
  <c r="H172" i="29"/>
  <c r="H170" i="29"/>
  <c r="H169" i="29"/>
  <c r="H168" i="29"/>
  <c r="H166" i="29"/>
  <c r="H165" i="29"/>
  <c r="H164" i="29"/>
  <c r="H163" i="29"/>
  <c r="H162" i="29"/>
  <c r="H161" i="29"/>
  <c r="H159" i="29"/>
  <c r="H158" i="29"/>
  <c r="H157" i="29"/>
  <c r="H156" i="29"/>
  <c r="H155" i="29"/>
  <c r="H153" i="29"/>
  <c r="H152" i="29"/>
  <c r="H150" i="29"/>
  <c r="H149" i="29"/>
  <c r="H148" i="29"/>
  <c r="H147" i="29"/>
  <c r="H146" i="29"/>
  <c r="H145" i="29"/>
  <c r="H144" i="29"/>
  <c r="H143" i="29"/>
  <c r="H142" i="29"/>
  <c r="H141" i="29"/>
  <c r="H140" i="29"/>
  <c r="H139" i="29"/>
  <c r="H138" i="29"/>
  <c r="H137" i="29"/>
  <c r="H134" i="29"/>
  <c r="H133" i="29"/>
  <c r="H132" i="29"/>
  <c r="H131" i="29"/>
  <c r="H130" i="29"/>
  <c r="H129" i="29"/>
  <c r="H126" i="29"/>
  <c r="H125" i="29"/>
  <c r="H124" i="29"/>
  <c r="H123" i="29"/>
  <c r="H122" i="29"/>
  <c r="H121" i="29"/>
  <c r="H120" i="29"/>
  <c r="H118" i="29"/>
  <c r="H117" i="29"/>
  <c r="H116" i="29"/>
  <c r="H115" i="29"/>
  <c r="H114" i="29"/>
  <c r="H113" i="29"/>
  <c r="H112" i="29"/>
  <c r="H110" i="29"/>
  <c r="H109" i="29"/>
  <c r="H108" i="29"/>
  <c r="H107" i="29"/>
  <c r="H106" i="29"/>
  <c r="H105" i="29"/>
  <c r="H104" i="29"/>
  <c r="H103" i="29"/>
  <c r="H102" i="29"/>
  <c r="H100" i="29"/>
  <c r="H99" i="29"/>
  <c r="H98" i="29"/>
  <c r="H97" i="29"/>
  <c r="H96" i="29"/>
  <c r="H95" i="29"/>
  <c r="H94" i="29"/>
  <c r="H93" i="29"/>
  <c r="H92" i="29"/>
  <c r="H91" i="29"/>
  <c r="H90" i="29"/>
  <c r="H89" i="29"/>
  <c r="H88" i="29"/>
  <c r="H87" i="29"/>
  <c r="H86" i="29"/>
  <c r="H85" i="29"/>
  <c r="H84" i="29"/>
  <c r="H83" i="29"/>
  <c r="H82" i="29"/>
  <c r="H81" i="29"/>
  <c r="H80" i="29"/>
  <c r="H79" i="29"/>
  <c r="H78" i="29"/>
  <c r="H77" i="29"/>
  <c r="H76" i="29"/>
  <c r="H75" i="29"/>
  <c r="H74" i="29"/>
  <c r="H73" i="29"/>
  <c r="H72" i="29"/>
  <c r="H71" i="29"/>
  <c r="H70" i="29"/>
  <c r="H68" i="29"/>
  <c r="H67" i="29"/>
  <c r="H66" i="29"/>
  <c r="H65" i="29"/>
  <c r="H64" i="29"/>
  <c r="H63" i="29"/>
  <c r="H62" i="29"/>
  <c r="H61" i="29"/>
  <c r="H60" i="29"/>
  <c r="H59" i="29"/>
  <c r="H57" i="29"/>
  <c r="H56" i="29"/>
  <c r="H52" i="29"/>
  <c r="H50" i="29"/>
  <c r="H48" i="29"/>
  <c r="H44" i="29"/>
  <c r="H43" i="29"/>
  <c r="H39" i="29"/>
  <c r="H37" i="29"/>
  <c r="H35" i="29"/>
  <c r="H33" i="29"/>
  <c r="H31" i="29"/>
  <c r="H29" i="29"/>
  <c r="H27" i="29"/>
  <c r="H25" i="29"/>
  <c r="H23" i="29"/>
  <c r="H21" i="29"/>
  <c r="H19" i="29"/>
  <c r="H17" i="29"/>
  <c r="H15" i="29"/>
  <c r="H13" i="29"/>
  <c r="AO43" i="29"/>
  <c r="BE177" i="29"/>
  <c r="BE176" i="29" s="1"/>
  <c r="BE175" i="29"/>
  <c r="BE174" i="29"/>
  <c r="BE173" i="29"/>
  <c r="BE172" i="29"/>
  <c r="BE170" i="29"/>
  <c r="BE169" i="29"/>
  <c r="BE168" i="29"/>
  <c r="BE166" i="29"/>
  <c r="BE165" i="29"/>
  <c r="BE164" i="29"/>
  <c r="BE163" i="29"/>
  <c r="BE162" i="29"/>
  <c r="BE161" i="29"/>
  <c r="BE159" i="29"/>
  <c r="BE158" i="29"/>
  <c r="BE157" i="29"/>
  <c r="BE156" i="29"/>
  <c r="BE155" i="29"/>
  <c r="BE153" i="29"/>
  <c r="BE152" i="29"/>
  <c r="BE150" i="29"/>
  <c r="BE149" i="29"/>
  <c r="BE148" i="29"/>
  <c r="BE147" i="29"/>
  <c r="BE146" i="29"/>
  <c r="BE145" i="29"/>
  <c r="BE144" i="29"/>
  <c r="BE143" i="29"/>
  <c r="BE142" i="29"/>
  <c r="BE141" i="29"/>
  <c r="BE140" i="29"/>
  <c r="BE139" i="29"/>
  <c r="BE138" i="29"/>
  <c r="BE137" i="29"/>
  <c r="BE134" i="29"/>
  <c r="BE133" i="29"/>
  <c r="BE132" i="29"/>
  <c r="BE131" i="29"/>
  <c r="BE130" i="29"/>
  <c r="BE129" i="29"/>
  <c r="BE126" i="29"/>
  <c r="BE125" i="29"/>
  <c r="BE124" i="29"/>
  <c r="BE123" i="29"/>
  <c r="BE122" i="29"/>
  <c r="BE121" i="29"/>
  <c r="BE120" i="29"/>
  <c r="BE118" i="29"/>
  <c r="BE117" i="29"/>
  <c r="BE116" i="29"/>
  <c r="BE115" i="29"/>
  <c r="BE114" i="29"/>
  <c r="BE113" i="29"/>
  <c r="BE112" i="29"/>
  <c r="BE110" i="29"/>
  <c r="BE109" i="29"/>
  <c r="BE108" i="29"/>
  <c r="BE107" i="29"/>
  <c r="BE106" i="29"/>
  <c r="BE105" i="29"/>
  <c r="BE104" i="29"/>
  <c r="BE103" i="29"/>
  <c r="BE102" i="29"/>
  <c r="BE100" i="29"/>
  <c r="BE99" i="29"/>
  <c r="BE98" i="29"/>
  <c r="BE97" i="29"/>
  <c r="BE96" i="29"/>
  <c r="BE95" i="29"/>
  <c r="BE94" i="29"/>
  <c r="BE93" i="29"/>
  <c r="BE92" i="29"/>
  <c r="BE91" i="29"/>
  <c r="BE90" i="29"/>
  <c r="BE89" i="29"/>
  <c r="BE88" i="29"/>
  <c r="BE87" i="29"/>
  <c r="BE85" i="29"/>
  <c r="BE84" i="29"/>
  <c r="BE83" i="29"/>
  <c r="BE82" i="29"/>
  <c r="BE81" i="29"/>
  <c r="BE79" i="29"/>
  <c r="BE77" i="29"/>
  <c r="BE76" i="29"/>
  <c r="BE75" i="29"/>
  <c r="BE73" i="29"/>
  <c r="BE72" i="29"/>
  <c r="BE71" i="29"/>
  <c r="BE70" i="29"/>
  <c r="BE67" i="29"/>
  <c r="BE66" i="29"/>
  <c r="BE65" i="29"/>
  <c r="BE64" i="29"/>
  <c r="BE63" i="29"/>
  <c r="BE62" i="29"/>
  <c r="BE61" i="29"/>
  <c r="BE60" i="29"/>
  <c r="BE59" i="29"/>
  <c r="BE57" i="29"/>
  <c r="BE56" i="29"/>
  <c r="BE52" i="29"/>
  <c r="BE50" i="29"/>
  <c r="BE48" i="29"/>
  <c r="BE44" i="29"/>
  <c r="BE43" i="29"/>
  <c r="BE39" i="29"/>
  <c r="BE37" i="29"/>
  <c r="BE35" i="29"/>
  <c r="BE33" i="29"/>
  <c r="BE31" i="29"/>
  <c r="BE29" i="29"/>
  <c r="BE27" i="29"/>
  <c r="BE25" i="29"/>
  <c r="BE23" i="29"/>
  <c r="BE21" i="29"/>
  <c r="BE19" i="29"/>
  <c r="BE17" i="29"/>
  <c r="BE15" i="29"/>
  <c r="BE13" i="29"/>
  <c r="BD13" i="29"/>
  <c r="AE128" i="29"/>
  <c r="AE8" i="29" s="1"/>
  <c r="AD128" i="29"/>
  <c r="AD8" i="29" s="1"/>
  <c r="BD134" i="29"/>
  <c r="BC134" i="29" s="1"/>
  <c r="BB134" i="29"/>
  <c r="BA134" i="29"/>
  <c r="AZ134" i="29"/>
  <c r="AY134" i="29"/>
  <c r="AW134" i="29"/>
  <c r="AV134" i="29"/>
  <c r="AT134" i="29"/>
  <c r="AS134" i="29"/>
  <c r="AR134" i="29"/>
  <c r="AP134" i="29"/>
  <c r="AO134" i="29"/>
  <c r="AN134" i="29"/>
  <c r="AM134" i="29"/>
  <c r="AK134" i="29"/>
  <c r="AJ134" i="29"/>
  <c r="AI134" i="29"/>
  <c r="AG134" i="29"/>
  <c r="AF134" i="29" s="1"/>
  <c r="BD133" i="29"/>
  <c r="BC133" i="29" s="1"/>
  <c r="BB133" i="29"/>
  <c r="BA133" i="29"/>
  <c r="AZ133" i="29"/>
  <c r="AY133" i="29"/>
  <c r="AW133" i="29"/>
  <c r="AV133" i="29"/>
  <c r="AT133" i="29"/>
  <c r="AS133" i="29"/>
  <c r="AR133" i="29"/>
  <c r="AP133" i="29"/>
  <c r="AO133" i="29"/>
  <c r="AN133" i="29"/>
  <c r="AM133" i="29"/>
  <c r="AK133" i="29"/>
  <c r="AJ133" i="29"/>
  <c r="AI133" i="29"/>
  <c r="AG133" i="29"/>
  <c r="AF133" i="29" s="1"/>
  <c r="BD132" i="29"/>
  <c r="BC132" i="29" s="1"/>
  <c r="BB132" i="29"/>
  <c r="BA132" i="29"/>
  <c r="AZ132" i="29"/>
  <c r="AY132" i="29"/>
  <c r="AW132" i="29"/>
  <c r="AV132" i="29"/>
  <c r="AT132" i="29"/>
  <c r="AS132" i="29"/>
  <c r="AR132" i="29"/>
  <c r="AP132" i="29"/>
  <c r="AO132" i="29"/>
  <c r="AN132" i="29"/>
  <c r="AM132" i="29"/>
  <c r="AK132" i="29"/>
  <c r="AJ132" i="29"/>
  <c r="AI132" i="29"/>
  <c r="AG132" i="29"/>
  <c r="AF132" i="29" s="1"/>
  <c r="BD131" i="29"/>
  <c r="BC131" i="29" s="1"/>
  <c r="BB131" i="29"/>
  <c r="BA131" i="29"/>
  <c r="AZ131" i="29"/>
  <c r="AY131" i="29"/>
  <c r="AW131" i="29"/>
  <c r="AV131" i="29"/>
  <c r="AT131" i="29"/>
  <c r="AS131" i="29"/>
  <c r="AR131" i="29"/>
  <c r="AP131" i="29"/>
  <c r="AO131" i="29"/>
  <c r="AN131" i="29"/>
  <c r="AM131" i="29"/>
  <c r="AK131" i="29"/>
  <c r="AJ131" i="29"/>
  <c r="AI131" i="29"/>
  <c r="AG131" i="29"/>
  <c r="AF131" i="29" s="1"/>
  <c r="BD130" i="29"/>
  <c r="BC130" i="29" s="1"/>
  <c r="BB130" i="29"/>
  <c r="BA130" i="29"/>
  <c r="AZ130" i="29"/>
  <c r="AY130" i="29"/>
  <c r="AW130" i="29"/>
  <c r="AV130" i="29"/>
  <c r="AT130" i="29"/>
  <c r="AS130" i="29"/>
  <c r="AR130" i="29"/>
  <c r="AP130" i="29"/>
  <c r="AO130" i="29"/>
  <c r="AN130" i="29"/>
  <c r="AM130" i="29"/>
  <c r="AK130" i="29"/>
  <c r="AJ130" i="29"/>
  <c r="AI130" i="29"/>
  <c r="AG130" i="29"/>
  <c r="AF130" i="29" s="1"/>
  <c r="BD129" i="29"/>
  <c r="BC129" i="29" s="1"/>
  <c r="BB129" i="29"/>
  <c r="BA129" i="29"/>
  <c r="AZ129" i="29"/>
  <c r="AY129" i="29"/>
  <c r="AW129" i="29"/>
  <c r="AV129" i="29"/>
  <c r="AT129" i="29"/>
  <c r="AT128" i="29" s="1"/>
  <c r="AT8" i="29" s="1"/>
  <c r="AS129" i="29"/>
  <c r="AR129" i="29"/>
  <c r="AP129" i="29"/>
  <c r="AO129" i="29"/>
  <c r="AN129" i="29"/>
  <c r="AM129" i="29"/>
  <c r="AK129" i="29"/>
  <c r="AJ129" i="29"/>
  <c r="AI129" i="29"/>
  <c r="AG129" i="29"/>
  <c r="AF129" i="29" s="1"/>
  <c r="AE12" i="29"/>
  <c r="AE4" i="29" s="1"/>
  <c r="AD12" i="29"/>
  <c r="AD4" i="29" s="1"/>
  <c r="BD23" i="29"/>
  <c r="BC23" i="29" s="1"/>
  <c r="BB23" i="29"/>
  <c r="BA23" i="29"/>
  <c r="AZ23" i="29"/>
  <c r="AY23" i="29"/>
  <c r="AW23" i="29"/>
  <c r="AV23" i="29"/>
  <c r="AT23" i="29"/>
  <c r="AS23" i="29"/>
  <c r="AR23" i="29"/>
  <c r="AP23" i="29"/>
  <c r="AO23" i="29"/>
  <c r="AN23" i="29"/>
  <c r="AM23" i="29"/>
  <c r="AK23" i="29"/>
  <c r="AJ23" i="29"/>
  <c r="AI23" i="29"/>
  <c r="AG23" i="29"/>
  <c r="AF23" i="29" s="1"/>
  <c r="AK177" i="29"/>
  <c r="AK176" i="29" s="1"/>
  <c r="AJ177" i="29"/>
  <c r="AJ176" i="29" s="1"/>
  <c r="AI177" i="29"/>
  <c r="AI176" i="29" s="1"/>
  <c r="AK175" i="29"/>
  <c r="AJ175" i="29"/>
  <c r="AI175" i="29"/>
  <c r="AK174" i="29"/>
  <c r="AJ174" i="29"/>
  <c r="AI174" i="29"/>
  <c r="AK173" i="29"/>
  <c r="AJ173" i="29"/>
  <c r="AI173" i="29"/>
  <c r="AK172" i="29"/>
  <c r="AJ172" i="29"/>
  <c r="AI172" i="29"/>
  <c r="AK170" i="29"/>
  <c r="AJ170" i="29"/>
  <c r="AI170" i="29"/>
  <c r="AK169" i="29"/>
  <c r="AJ169" i="29"/>
  <c r="AI169" i="29"/>
  <c r="AK168" i="29"/>
  <c r="AJ168" i="29"/>
  <c r="AI168" i="29"/>
  <c r="AK166" i="29"/>
  <c r="AJ166" i="29"/>
  <c r="AI166" i="29"/>
  <c r="AK165" i="29"/>
  <c r="AJ165" i="29"/>
  <c r="AI165" i="29"/>
  <c r="AK164" i="29"/>
  <c r="AJ164" i="29"/>
  <c r="AI164" i="29"/>
  <c r="AK163" i="29"/>
  <c r="AJ163" i="29"/>
  <c r="AI163" i="29"/>
  <c r="AK162" i="29"/>
  <c r="AJ162" i="29"/>
  <c r="AI162" i="29"/>
  <c r="AK161" i="29"/>
  <c r="AJ161" i="29"/>
  <c r="AI161" i="29"/>
  <c r="AK159" i="29"/>
  <c r="AJ159" i="29"/>
  <c r="AI159" i="29"/>
  <c r="AK158" i="29"/>
  <c r="AJ158" i="29"/>
  <c r="AI158" i="29"/>
  <c r="AK157" i="29"/>
  <c r="AJ157" i="29"/>
  <c r="AI157" i="29"/>
  <c r="AK156" i="29"/>
  <c r="AJ156" i="29"/>
  <c r="AI156" i="29"/>
  <c r="AK155" i="29"/>
  <c r="AJ155" i="29"/>
  <c r="AI155" i="29"/>
  <c r="AK153" i="29"/>
  <c r="AJ153" i="29"/>
  <c r="AI153" i="29"/>
  <c r="AK152" i="29"/>
  <c r="AJ152" i="29"/>
  <c r="AI152" i="29"/>
  <c r="AK150" i="29"/>
  <c r="AJ150" i="29"/>
  <c r="AI150" i="29"/>
  <c r="AK149" i="29"/>
  <c r="AJ149" i="29"/>
  <c r="AI149" i="29"/>
  <c r="AK148" i="29"/>
  <c r="AJ148" i="29"/>
  <c r="AI148" i="29"/>
  <c r="AK147" i="29"/>
  <c r="AJ147" i="29"/>
  <c r="AI147" i="29"/>
  <c r="AK146" i="29"/>
  <c r="AJ146" i="29"/>
  <c r="AI146" i="29"/>
  <c r="AK145" i="29"/>
  <c r="AJ145" i="29"/>
  <c r="AI145" i="29"/>
  <c r="AK144" i="29"/>
  <c r="AJ144" i="29"/>
  <c r="AI144" i="29"/>
  <c r="AK143" i="29"/>
  <c r="AJ143" i="29"/>
  <c r="AI143" i="29"/>
  <c r="AK142" i="29"/>
  <c r="AJ142" i="29"/>
  <c r="AI142" i="29"/>
  <c r="AK141" i="29"/>
  <c r="AJ141" i="29"/>
  <c r="AI141" i="29"/>
  <c r="AK140" i="29"/>
  <c r="AJ140" i="29"/>
  <c r="AI140" i="29"/>
  <c r="AK139" i="29"/>
  <c r="AJ139" i="29"/>
  <c r="AI139" i="29"/>
  <c r="AK138" i="29"/>
  <c r="AJ138" i="29"/>
  <c r="AI138" i="29"/>
  <c r="AK137" i="29"/>
  <c r="AJ137" i="29"/>
  <c r="AI137" i="29"/>
  <c r="AK126" i="29"/>
  <c r="AJ126" i="29"/>
  <c r="AI126" i="29"/>
  <c r="AK125" i="29"/>
  <c r="AJ125" i="29"/>
  <c r="AI125" i="29"/>
  <c r="AK124" i="29"/>
  <c r="AJ124" i="29"/>
  <c r="AI124" i="29"/>
  <c r="AK123" i="29"/>
  <c r="AJ123" i="29"/>
  <c r="AI123" i="29"/>
  <c r="AK122" i="29"/>
  <c r="AJ122" i="29"/>
  <c r="AI122" i="29"/>
  <c r="AK121" i="29"/>
  <c r="AJ121" i="29"/>
  <c r="AI121" i="29"/>
  <c r="AK120" i="29"/>
  <c r="AJ120" i="29"/>
  <c r="AI120" i="29"/>
  <c r="AK118" i="29"/>
  <c r="AJ118" i="29"/>
  <c r="AI118" i="29"/>
  <c r="AK117" i="29"/>
  <c r="AJ117" i="29"/>
  <c r="AI117" i="29"/>
  <c r="AK116" i="29"/>
  <c r="AJ116" i="29"/>
  <c r="AI116" i="29"/>
  <c r="AK115" i="29"/>
  <c r="AJ115" i="29"/>
  <c r="AI115" i="29"/>
  <c r="AK114" i="29"/>
  <c r="AJ114" i="29"/>
  <c r="AI114" i="29"/>
  <c r="AK113" i="29"/>
  <c r="AJ113" i="29"/>
  <c r="AI113" i="29"/>
  <c r="AK112" i="29"/>
  <c r="AJ112" i="29"/>
  <c r="AI112" i="29"/>
  <c r="AK110" i="29"/>
  <c r="AJ110" i="29"/>
  <c r="AI110" i="29"/>
  <c r="AK109" i="29"/>
  <c r="AJ109" i="29"/>
  <c r="AI109" i="29"/>
  <c r="AK108" i="29"/>
  <c r="AJ108" i="29"/>
  <c r="AI108" i="29"/>
  <c r="AK107" i="29"/>
  <c r="AJ107" i="29"/>
  <c r="AI107" i="29"/>
  <c r="AK106" i="29"/>
  <c r="AJ106" i="29"/>
  <c r="AI106" i="29"/>
  <c r="AK105" i="29"/>
  <c r="AJ105" i="29"/>
  <c r="AI105" i="29"/>
  <c r="AK104" i="29"/>
  <c r="AJ104" i="29"/>
  <c r="AI104" i="29"/>
  <c r="AK103" i="29"/>
  <c r="AJ103" i="29"/>
  <c r="AI103" i="29"/>
  <c r="AK102" i="29"/>
  <c r="AJ102" i="29"/>
  <c r="AI102" i="29"/>
  <c r="AK100" i="29"/>
  <c r="AJ100" i="29"/>
  <c r="AI100" i="29"/>
  <c r="AK99" i="29"/>
  <c r="AJ99" i="29"/>
  <c r="AI99" i="29"/>
  <c r="AK98" i="29"/>
  <c r="AJ98" i="29"/>
  <c r="AI98" i="29"/>
  <c r="AK97" i="29"/>
  <c r="AJ97" i="29"/>
  <c r="AI97" i="29"/>
  <c r="AK96" i="29"/>
  <c r="AJ96" i="29"/>
  <c r="AI96" i="29"/>
  <c r="AK95" i="29"/>
  <c r="AJ95" i="29"/>
  <c r="AI95" i="29"/>
  <c r="AK94" i="29"/>
  <c r="AJ94" i="29"/>
  <c r="AI94" i="29"/>
  <c r="AK93" i="29"/>
  <c r="AJ93" i="29"/>
  <c r="AI93" i="29"/>
  <c r="AK92" i="29"/>
  <c r="AJ92" i="29"/>
  <c r="AI92" i="29"/>
  <c r="AK91" i="29"/>
  <c r="AJ91" i="29"/>
  <c r="AI91" i="29"/>
  <c r="AK90" i="29"/>
  <c r="AJ90" i="29"/>
  <c r="AI90" i="29"/>
  <c r="AK89" i="29"/>
  <c r="AJ89" i="29"/>
  <c r="AI89" i="29"/>
  <c r="AK88" i="29"/>
  <c r="AJ88" i="29"/>
  <c r="AI88" i="29"/>
  <c r="AK87" i="29"/>
  <c r="AJ87" i="29"/>
  <c r="AI87" i="29"/>
  <c r="AK85" i="29"/>
  <c r="AJ85" i="29"/>
  <c r="AI85" i="29"/>
  <c r="AK84" i="29"/>
  <c r="AJ84" i="29"/>
  <c r="AI84" i="29"/>
  <c r="AK83" i="29"/>
  <c r="AJ83" i="29"/>
  <c r="AI83" i="29"/>
  <c r="AK82" i="29"/>
  <c r="AJ82" i="29"/>
  <c r="AI82" i="29"/>
  <c r="AK81" i="29"/>
  <c r="AJ81" i="29"/>
  <c r="AI81" i="29"/>
  <c r="AK79" i="29"/>
  <c r="AJ79" i="29"/>
  <c r="AI79" i="29"/>
  <c r="AK77" i="29"/>
  <c r="AJ77" i="29"/>
  <c r="AI77" i="29"/>
  <c r="AK76" i="29"/>
  <c r="AJ76" i="29"/>
  <c r="AI76" i="29"/>
  <c r="AK75" i="29"/>
  <c r="AJ75" i="29"/>
  <c r="AI75" i="29"/>
  <c r="AK73" i="29"/>
  <c r="AJ73" i="29"/>
  <c r="AI73" i="29"/>
  <c r="AK72" i="29"/>
  <c r="AJ72" i="29"/>
  <c r="AI72" i="29"/>
  <c r="AK71" i="29"/>
  <c r="AJ71" i="29"/>
  <c r="AI71" i="29"/>
  <c r="AK70" i="29"/>
  <c r="AJ70" i="29"/>
  <c r="AI70" i="29"/>
  <c r="AK67" i="29"/>
  <c r="AJ67" i="29"/>
  <c r="AI67" i="29"/>
  <c r="AK66" i="29"/>
  <c r="AJ66" i="29"/>
  <c r="AI66" i="29"/>
  <c r="AK65" i="29"/>
  <c r="AJ65" i="29"/>
  <c r="AI65" i="29"/>
  <c r="AK64" i="29"/>
  <c r="AJ64" i="29"/>
  <c r="AI64" i="29"/>
  <c r="AK63" i="29"/>
  <c r="AJ63" i="29"/>
  <c r="AI63" i="29"/>
  <c r="AK62" i="29"/>
  <c r="AJ62" i="29"/>
  <c r="AI62" i="29"/>
  <c r="AK61" i="29"/>
  <c r="AJ61" i="29"/>
  <c r="AI61" i="29"/>
  <c r="AK60" i="29"/>
  <c r="AJ60" i="29"/>
  <c r="AI60" i="29"/>
  <c r="AK59" i="29"/>
  <c r="AJ59" i="29"/>
  <c r="AI59" i="29"/>
  <c r="AK57" i="29"/>
  <c r="AJ57" i="29"/>
  <c r="AI57" i="29"/>
  <c r="AK56" i="29"/>
  <c r="AJ56" i="29"/>
  <c r="AI56" i="29"/>
  <c r="AK52" i="29"/>
  <c r="AJ52" i="29"/>
  <c r="AI52" i="29"/>
  <c r="AK50" i="29"/>
  <c r="AJ50" i="29"/>
  <c r="AI50" i="29"/>
  <c r="AK48" i="29"/>
  <c r="AJ48" i="29"/>
  <c r="AI48" i="29"/>
  <c r="AK44" i="29"/>
  <c r="AJ44" i="29"/>
  <c r="AI44" i="29"/>
  <c r="AK43" i="29"/>
  <c r="AJ43" i="29"/>
  <c r="AI43" i="29"/>
  <c r="AK39" i="29"/>
  <c r="AJ39" i="29"/>
  <c r="AI39" i="29"/>
  <c r="AK37" i="29"/>
  <c r="AJ37" i="29"/>
  <c r="AI37" i="29"/>
  <c r="AK35" i="29"/>
  <c r="AJ35" i="29"/>
  <c r="AI35" i="29"/>
  <c r="AK33" i="29"/>
  <c r="AJ33" i="29"/>
  <c r="AI33" i="29"/>
  <c r="AK31" i="29"/>
  <c r="AJ31" i="29"/>
  <c r="AI31" i="29"/>
  <c r="AK29" i="29"/>
  <c r="AJ29" i="29"/>
  <c r="AI29" i="29"/>
  <c r="AK27" i="29"/>
  <c r="AJ27" i="29"/>
  <c r="AI27" i="29"/>
  <c r="AK25" i="29"/>
  <c r="AJ25" i="29"/>
  <c r="AI25" i="29"/>
  <c r="AK21" i="29"/>
  <c r="AJ21" i="29"/>
  <c r="AI21" i="29"/>
  <c r="AK19" i="29"/>
  <c r="AJ19" i="29"/>
  <c r="AI19" i="29"/>
  <c r="AK17" i="29"/>
  <c r="AJ17" i="29"/>
  <c r="AI17" i="29"/>
  <c r="AK15" i="29"/>
  <c r="AJ15" i="29"/>
  <c r="AI15" i="29"/>
  <c r="AG177" i="29"/>
  <c r="AF177" i="29" s="1"/>
  <c r="AG175" i="29"/>
  <c r="AF175" i="29" s="1"/>
  <c r="AG174" i="29"/>
  <c r="AF174" i="29" s="1"/>
  <c r="AG173" i="29"/>
  <c r="AF173" i="29" s="1"/>
  <c r="AG172" i="29"/>
  <c r="AF172" i="29" s="1"/>
  <c r="AG170" i="29"/>
  <c r="AF170" i="29" s="1"/>
  <c r="AG169" i="29"/>
  <c r="AF169" i="29" s="1"/>
  <c r="AG168" i="29"/>
  <c r="AF168" i="29" s="1"/>
  <c r="AG166" i="29"/>
  <c r="AF166" i="29" s="1"/>
  <c r="AG165" i="29"/>
  <c r="AF165" i="29" s="1"/>
  <c r="AG164" i="29"/>
  <c r="AF164" i="29" s="1"/>
  <c r="AG163" i="29"/>
  <c r="AF163" i="29" s="1"/>
  <c r="AG162" i="29"/>
  <c r="AF162" i="29" s="1"/>
  <c r="AG161" i="29"/>
  <c r="AF161" i="29" s="1"/>
  <c r="AG159" i="29"/>
  <c r="AF159" i="29" s="1"/>
  <c r="AG158" i="29"/>
  <c r="AF158" i="29" s="1"/>
  <c r="AG157" i="29"/>
  <c r="AF157" i="29" s="1"/>
  <c r="AG156" i="29"/>
  <c r="AF156" i="29" s="1"/>
  <c r="AG155" i="29"/>
  <c r="AF155" i="29" s="1"/>
  <c r="AG153" i="29"/>
  <c r="AF153" i="29" s="1"/>
  <c r="AG152" i="29"/>
  <c r="AG150" i="29"/>
  <c r="AF150" i="29" s="1"/>
  <c r="AG149" i="29"/>
  <c r="AF149" i="29" s="1"/>
  <c r="AG148" i="29"/>
  <c r="AF148" i="29" s="1"/>
  <c r="AG147" i="29"/>
  <c r="AF147" i="29" s="1"/>
  <c r="AG146" i="29"/>
  <c r="AF146" i="29" s="1"/>
  <c r="AG145" i="29"/>
  <c r="AF145" i="29" s="1"/>
  <c r="AG144" i="29"/>
  <c r="AF144" i="29" s="1"/>
  <c r="AG143" i="29"/>
  <c r="AF143" i="29" s="1"/>
  <c r="AG142" i="29"/>
  <c r="AF142" i="29" s="1"/>
  <c r="AG141" i="29"/>
  <c r="AF141" i="29" s="1"/>
  <c r="AG140" i="29"/>
  <c r="AF140" i="29" s="1"/>
  <c r="AG139" i="29"/>
  <c r="AF139" i="29" s="1"/>
  <c r="AG138" i="29"/>
  <c r="AF138" i="29" s="1"/>
  <c r="AG137" i="29"/>
  <c r="AF137" i="29" s="1"/>
  <c r="AG126" i="29"/>
  <c r="AF126" i="29" s="1"/>
  <c r="AG125" i="29"/>
  <c r="AF125" i="29" s="1"/>
  <c r="AG124" i="29"/>
  <c r="AF124" i="29" s="1"/>
  <c r="AG123" i="29"/>
  <c r="AF123" i="29" s="1"/>
  <c r="AG122" i="29"/>
  <c r="AF122" i="29" s="1"/>
  <c r="AG121" i="29"/>
  <c r="AF121" i="29" s="1"/>
  <c r="AG120" i="29"/>
  <c r="AF120" i="29" s="1"/>
  <c r="AG118" i="29"/>
  <c r="AF118" i="29" s="1"/>
  <c r="AG117" i="29"/>
  <c r="AF117" i="29" s="1"/>
  <c r="AG116" i="29"/>
  <c r="AF116" i="29" s="1"/>
  <c r="AG115" i="29"/>
  <c r="AF115" i="29" s="1"/>
  <c r="AG114" i="29"/>
  <c r="AF114" i="29" s="1"/>
  <c r="AG113" i="29"/>
  <c r="AF113" i="29" s="1"/>
  <c r="AG112" i="29"/>
  <c r="AF112" i="29" s="1"/>
  <c r="AG110" i="29"/>
  <c r="AF110" i="29" s="1"/>
  <c r="AG109" i="29"/>
  <c r="AF109" i="29" s="1"/>
  <c r="AG108" i="29"/>
  <c r="AF108" i="29" s="1"/>
  <c r="AG107" i="29"/>
  <c r="AF107" i="29" s="1"/>
  <c r="AG106" i="29"/>
  <c r="AF106" i="29" s="1"/>
  <c r="AG105" i="29"/>
  <c r="AF105" i="29" s="1"/>
  <c r="AG104" i="29"/>
  <c r="AF104" i="29" s="1"/>
  <c r="AG103" i="29"/>
  <c r="AF103" i="29" s="1"/>
  <c r="AG102" i="29"/>
  <c r="AF102" i="29" s="1"/>
  <c r="AG100" i="29"/>
  <c r="AF100" i="29" s="1"/>
  <c r="AG99" i="29"/>
  <c r="AF99" i="29" s="1"/>
  <c r="AG98" i="29"/>
  <c r="AF98" i="29" s="1"/>
  <c r="AG97" i="29"/>
  <c r="AF97" i="29" s="1"/>
  <c r="AG96" i="29"/>
  <c r="AF96" i="29" s="1"/>
  <c r="AG95" i="29"/>
  <c r="AF95" i="29" s="1"/>
  <c r="AG94" i="29"/>
  <c r="AF94" i="29" s="1"/>
  <c r="AG93" i="29"/>
  <c r="AF93" i="29" s="1"/>
  <c r="AG92" i="29"/>
  <c r="AF92" i="29" s="1"/>
  <c r="AG91" i="29"/>
  <c r="AF91" i="29" s="1"/>
  <c r="AG90" i="29"/>
  <c r="AF90" i="29" s="1"/>
  <c r="AG89" i="29"/>
  <c r="AF89" i="29" s="1"/>
  <c r="AG88" i="29"/>
  <c r="AF88" i="29" s="1"/>
  <c r="AG87" i="29"/>
  <c r="AF87" i="29" s="1"/>
  <c r="AG85" i="29"/>
  <c r="AF85" i="29" s="1"/>
  <c r="AG84" i="29"/>
  <c r="AF84" i="29" s="1"/>
  <c r="AG83" i="29"/>
  <c r="AF83" i="29" s="1"/>
  <c r="AG82" i="29"/>
  <c r="AF82" i="29" s="1"/>
  <c r="AG81" i="29"/>
  <c r="AF81" i="29" s="1"/>
  <c r="AG79" i="29"/>
  <c r="AF79" i="29" s="1"/>
  <c r="AG77" i="29"/>
  <c r="AF77" i="29" s="1"/>
  <c r="AG76" i="29"/>
  <c r="AF76" i="29" s="1"/>
  <c r="AG75" i="29"/>
  <c r="AF75" i="29" s="1"/>
  <c r="AG73" i="29"/>
  <c r="AF73" i="29" s="1"/>
  <c r="AG72" i="29"/>
  <c r="AF72" i="29" s="1"/>
  <c r="AG71" i="29"/>
  <c r="AF71" i="29" s="1"/>
  <c r="AG70" i="29"/>
  <c r="AF70" i="29" s="1"/>
  <c r="AG67" i="29"/>
  <c r="AF67" i="29" s="1"/>
  <c r="AG66" i="29"/>
  <c r="AF66" i="29" s="1"/>
  <c r="AG65" i="29"/>
  <c r="AF65" i="29" s="1"/>
  <c r="AG64" i="29"/>
  <c r="AF64" i="29" s="1"/>
  <c r="AG63" i="29"/>
  <c r="AF63" i="29" s="1"/>
  <c r="AG62" i="29"/>
  <c r="AF62" i="29" s="1"/>
  <c r="AG61" i="29"/>
  <c r="AF61" i="29" s="1"/>
  <c r="AG60" i="29"/>
  <c r="AF60" i="29" s="1"/>
  <c r="AG59" i="29"/>
  <c r="AF59" i="29" s="1"/>
  <c r="AG57" i="29"/>
  <c r="AF57" i="29" s="1"/>
  <c r="AG56" i="29"/>
  <c r="AF56" i="29" s="1"/>
  <c r="AG52" i="29"/>
  <c r="AF52" i="29" s="1"/>
  <c r="AG50" i="29"/>
  <c r="AF50" i="29" s="1"/>
  <c r="AG48" i="29"/>
  <c r="AF48" i="29" s="1"/>
  <c r="AG44" i="29"/>
  <c r="AF44" i="29" s="1"/>
  <c r="AG43" i="29"/>
  <c r="AF43" i="29" s="1"/>
  <c r="AG39" i="29"/>
  <c r="AF39" i="29" s="1"/>
  <c r="AG37" i="29"/>
  <c r="AF37" i="29" s="1"/>
  <c r="AG35" i="29"/>
  <c r="AF35" i="29" s="1"/>
  <c r="AG33" i="29"/>
  <c r="AF33" i="29" s="1"/>
  <c r="AG31" i="29"/>
  <c r="AF31" i="29" s="1"/>
  <c r="AG29" i="29"/>
  <c r="AF29" i="29" s="1"/>
  <c r="AG27" i="29"/>
  <c r="AF27" i="29" s="1"/>
  <c r="AG25" i="29"/>
  <c r="AF25" i="29" s="1"/>
  <c r="AG21" i="29"/>
  <c r="AF21" i="29" s="1"/>
  <c r="AG19" i="29"/>
  <c r="AF19" i="29" s="1"/>
  <c r="AG17" i="29"/>
  <c r="AF17" i="29" s="1"/>
  <c r="AG15" i="29"/>
  <c r="AF15" i="29" s="1"/>
  <c r="AK13" i="29"/>
  <c r="AJ13" i="29"/>
  <c r="AI13" i="29"/>
  <c r="AG13" i="29"/>
  <c r="AF13" i="29" s="1"/>
  <c r="AE176" i="29"/>
  <c r="AD176" i="29"/>
  <c r="AE171" i="29"/>
  <c r="AD171" i="29"/>
  <c r="AE167" i="29"/>
  <c r="AD167" i="29"/>
  <c r="AE160" i="29"/>
  <c r="AD160" i="29"/>
  <c r="AE154" i="29"/>
  <c r="AD154" i="29"/>
  <c r="AE151" i="29"/>
  <c r="AD151" i="29"/>
  <c r="AE136" i="29"/>
  <c r="AD136" i="29"/>
  <c r="AE119" i="29"/>
  <c r="AD119" i="29"/>
  <c r="AE111" i="29"/>
  <c r="AD111" i="29"/>
  <c r="AE101" i="29"/>
  <c r="AD101" i="29"/>
  <c r="AE69" i="29"/>
  <c r="AD69" i="29"/>
  <c r="AE58" i="29"/>
  <c r="AD58" i="29"/>
  <c r="AE55" i="29"/>
  <c r="AD55" i="29"/>
  <c r="AE47" i="29"/>
  <c r="AE6" i="29" s="1"/>
  <c r="AD47" i="29"/>
  <c r="AD6" i="29" s="1"/>
  <c r="AE42" i="29"/>
  <c r="AE5" i="29" s="1"/>
  <c r="AD42" i="29"/>
  <c r="AD5" i="29" s="1"/>
  <c r="BD177" i="29"/>
  <c r="BB177" i="29"/>
  <c r="BB176" i="29" s="1"/>
  <c r="BA177" i="29"/>
  <c r="BA176" i="29" s="1"/>
  <c r="AZ177" i="29"/>
  <c r="AZ176" i="29" s="1"/>
  <c r="AY177" i="29"/>
  <c r="AW177" i="29"/>
  <c r="AW176" i="29" s="1"/>
  <c r="AV177" i="29"/>
  <c r="AT177" i="29"/>
  <c r="AT176" i="29" s="1"/>
  <c r="AS177" i="29"/>
  <c r="AS176" i="29" s="1"/>
  <c r="AR177" i="29"/>
  <c r="AP177" i="29"/>
  <c r="AP176" i="29" s="1"/>
  <c r="AO177" i="29"/>
  <c r="AO176" i="29" s="1"/>
  <c r="AN177" i="29"/>
  <c r="AN176" i="29" s="1"/>
  <c r="AM177" i="29"/>
  <c r="BD175" i="29"/>
  <c r="BC175" i="29" s="1"/>
  <c r="BB175" i="29"/>
  <c r="BA175" i="29"/>
  <c r="AZ175" i="29"/>
  <c r="AY175" i="29"/>
  <c r="AW175" i="29"/>
  <c r="AV175" i="29"/>
  <c r="AT175" i="29"/>
  <c r="AS175" i="29"/>
  <c r="AR175" i="29"/>
  <c r="AP175" i="29"/>
  <c r="AO175" i="29"/>
  <c r="AN175" i="29"/>
  <c r="AM175" i="29"/>
  <c r="BD174" i="29"/>
  <c r="BC174" i="29" s="1"/>
  <c r="BB174" i="29"/>
  <c r="BA174" i="29"/>
  <c r="AZ174" i="29"/>
  <c r="AY174" i="29"/>
  <c r="AW174" i="29"/>
  <c r="AV174" i="29"/>
  <c r="AT174" i="29"/>
  <c r="AS174" i="29"/>
  <c r="AR174" i="29"/>
  <c r="AP174" i="29"/>
  <c r="AO174" i="29"/>
  <c r="AN174" i="29"/>
  <c r="AM174" i="29"/>
  <c r="BD173" i="29"/>
  <c r="BC173" i="29" s="1"/>
  <c r="BB173" i="29"/>
  <c r="BA173" i="29"/>
  <c r="AZ173" i="29"/>
  <c r="AY173" i="29"/>
  <c r="AW173" i="29"/>
  <c r="AV173" i="29"/>
  <c r="AT173" i="29"/>
  <c r="AS173" i="29"/>
  <c r="AR173" i="29"/>
  <c r="AP173" i="29"/>
  <c r="AO173" i="29"/>
  <c r="AN173" i="29"/>
  <c r="AM173" i="29"/>
  <c r="BD172" i="29"/>
  <c r="BB172" i="29"/>
  <c r="BA172" i="29"/>
  <c r="AZ172" i="29"/>
  <c r="AY172" i="29"/>
  <c r="AW172" i="29"/>
  <c r="AV172" i="29"/>
  <c r="AT172" i="29"/>
  <c r="AS172" i="29"/>
  <c r="AR172" i="29"/>
  <c r="AP172" i="29"/>
  <c r="AO172" i="29"/>
  <c r="AN172" i="29"/>
  <c r="AM172" i="29"/>
  <c r="BD170" i="29"/>
  <c r="BC170" i="29" s="1"/>
  <c r="BB170" i="29"/>
  <c r="BA170" i="29"/>
  <c r="AZ170" i="29"/>
  <c r="AY170" i="29"/>
  <c r="AW170" i="29"/>
  <c r="AV170" i="29"/>
  <c r="AT170" i="29"/>
  <c r="AS170" i="29"/>
  <c r="AR170" i="29"/>
  <c r="AP170" i="29"/>
  <c r="AO170" i="29"/>
  <c r="AN170" i="29"/>
  <c r="AM170" i="29"/>
  <c r="BD169" i="29"/>
  <c r="BC169" i="29" s="1"/>
  <c r="BB169" i="29"/>
  <c r="BA169" i="29"/>
  <c r="AZ169" i="29"/>
  <c r="AY169" i="29"/>
  <c r="AW169" i="29"/>
  <c r="AV169" i="29"/>
  <c r="AT169" i="29"/>
  <c r="AS169" i="29"/>
  <c r="AR169" i="29"/>
  <c r="AP169" i="29"/>
  <c r="AO169" i="29"/>
  <c r="AN169" i="29"/>
  <c r="AM169" i="29"/>
  <c r="BD168" i="29"/>
  <c r="BB168" i="29"/>
  <c r="BA168" i="29"/>
  <c r="AZ168" i="29"/>
  <c r="AY168" i="29"/>
  <c r="AW168" i="29"/>
  <c r="AV168" i="29"/>
  <c r="AT168" i="29"/>
  <c r="AS168" i="29"/>
  <c r="AR168" i="29"/>
  <c r="AP168" i="29"/>
  <c r="AO168" i="29"/>
  <c r="AN168" i="29"/>
  <c r="AM168" i="29"/>
  <c r="BD166" i="29"/>
  <c r="BC166" i="29" s="1"/>
  <c r="BB166" i="29"/>
  <c r="BA166" i="29"/>
  <c r="AZ166" i="29"/>
  <c r="AY166" i="29"/>
  <c r="AW166" i="29"/>
  <c r="AV166" i="29"/>
  <c r="AT166" i="29"/>
  <c r="AS166" i="29"/>
  <c r="AR166" i="29"/>
  <c r="AP166" i="29"/>
  <c r="AO166" i="29"/>
  <c r="AN166" i="29"/>
  <c r="AM166" i="29"/>
  <c r="BD165" i="29"/>
  <c r="BC165" i="29" s="1"/>
  <c r="BB165" i="29"/>
  <c r="BA165" i="29"/>
  <c r="AZ165" i="29"/>
  <c r="AY165" i="29"/>
  <c r="AW165" i="29"/>
  <c r="AV165" i="29"/>
  <c r="AT165" i="29"/>
  <c r="AS165" i="29"/>
  <c r="AR165" i="29"/>
  <c r="AP165" i="29"/>
  <c r="AO165" i="29"/>
  <c r="AN165" i="29"/>
  <c r="AM165" i="29"/>
  <c r="BD164" i="29"/>
  <c r="BC164" i="29" s="1"/>
  <c r="BB164" i="29"/>
  <c r="BA164" i="29"/>
  <c r="AZ164" i="29"/>
  <c r="AY164" i="29"/>
  <c r="AW164" i="29"/>
  <c r="AV164" i="29"/>
  <c r="AT164" i="29"/>
  <c r="AS164" i="29"/>
  <c r="AR164" i="29"/>
  <c r="AP164" i="29"/>
  <c r="AO164" i="29"/>
  <c r="AN164" i="29"/>
  <c r="AM164" i="29"/>
  <c r="BD163" i="29"/>
  <c r="BC163" i="29" s="1"/>
  <c r="BB163" i="29"/>
  <c r="BA163" i="29"/>
  <c r="AZ163" i="29"/>
  <c r="AY163" i="29"/>
  <c r="AW163" i="29"/>
  <c r="AV163" i="29"/>
  <c r="AT163" i="29"/>
  <c r="AS163" i="29"/>
  <c r="AR163" i="29"/>
  <c r="AP163" i="29"/>
  <c r="AO163" i="29"/>
  <c r="AN163" i="29"/>
  <c r="AM163" i="29"/>
  <c r="BD162" i="29"/>
  <c r="BC162" i="29" s="1"/>
  <c r="BB162" i="29"/>
  <c r="BA162" i="29"/>
  <c r="AZ162" i="29"/>
  <c r="AY162" i="29"/>
  <c r="AW162" i="29"/>
  <c r="AV162" i="29"/>
  <c r="AT162" i="29"/>
  <c r="AS162" i="29"/>
  <c r="AR162" i="29"/>
  <c r="AP162" i="29"/>
  <c r="AO162" i="29"/>
  <c r="AN162" i="29"/>
  <c r="AM162" i="29"/>
  <c r="BD161" i="29"/>
  <c r="BB161" i="29"/>
  <c r="BA161" i="29"/>
  <c r="AZ161" i="29"/>
  <c r="AY161" i="29"/>
  <c r="AW161" i="29"/>
  <c r="AV161" i="29"/>
  <c r="AT161" i="29"/>
  <c r="AS161" i="29"/>
  <c r="AR161" i="29"/>
  <c r="AP161" i="29"/>
  <c r="AO161" i="29"/>
  <c r="AN161" i="29"/>
  <c r="AM161" i="29"/>
  <c r="BD159" i="29"/>
  <c r="BC159" i="29" s="1"/>
  <c r="BB159" i="29"/>
  <c r="BA159" i="29"/>
  <c r="AZ159" i="29"/>
  <c r="AY159" i="29"/>
  <c r="AW159" i="29"/>
  <c r="AV159" i="29"/>
  <c r="AT159" i="29"/>
  <c r="AS159" i="29"/>
  <c r="AR159" i="29"/>
  <c r="AP159" i="29"/>
  <c r="AO159" i="29"/>
  <c r="AN159" i="29"/>
  <c r="AM159" i="29"/>
  <c r="BD158" i="29"/>
  <c r="BC158" i="29" s="1"/>
  <c r="BB158" i="29"/>
  <c r="BA158" i="29"/>
  <c r="AZ158" i="29"/>
  <c r="AY158" i="29"/>
  <c r="AW158" i="29"/>
  <c r="AV158" i="29"/>
  <c r="AT158" i="29"/>
  <c r="AS158" i="29"/>
  <c r="AR158" i="29"/>
  <c r="AP158" i="29"/>
  <c r="AO158" i="29"/>
  <c r="AN158" i="29"/>
  <c r="AM158" i="29"/>
  <c r="BD157" i="29"/>
  <c r="BC157" i="29" s="1"/>
  <c r="BB157" i="29"/>
  <c r="BA157" i="29"/>
  <c r="AZ157" i="29"/>
  <c r="AY157" i="29"/>
  <c r="AW157" i="29"/>
  <c r="AV157" i="29"/>
  <c r="AT157" i="29"/>
  <c r="AS157" i="29"/>
  <c r="AR157" i="29"/>
  <c r="AP157" i="29"/>
  <c r="AO157" i="29"/>
  <c r="AN157" i="29"/>
  <c r="AM157" i="29"/>
  <c r="BD156" i="29"/>
  <c r="BC156" i="29" s="1"/>
  <c r="BB156" i="29"/>
  <c r="BA156" i="29"/>
  <c r="AZ156" i="29"/>
  <c r="AY156" i="29"/>
  <c r="AW156" i="29"/>
  <c r="AV156" i="29"/>
  <c r="AT156" i="29"/>
  <c r="AS156" i="29"/>
  <c r="AR156" i="29"/>
  <c r="AP156" i="29"/>
  <c r="AO156" i="29"/>
  <c r="AN156" i="29"/>
  <c r="AM156" i="29"/>
  <c r="BD155" i="29"/>
  <c r="BC155" i="29" s="1"/>
  <c r="BB155" i="29"/>
  <c r="BA155" i="29"/>
  <c r="AZ155" i="29"/>
  <c r="AY155" i="29"/>
  <c r="AW155" i="29"/>
  <c r="AV155" i="29"/>
  <c r="AT155" i="29"/>
  <c r="AS155" i="29"/>
  <c r="AR155" i="29"/>
  <c r="AP155" i="29"/>
  <c r="AO155" i="29"/>
  <c r="AN155" i="29"/>
  <c r="AM155" i="29"/>
  <c r="BD153" i="29"/>
  <c r="BC153" i="29" s="1"/>
  <c r="BB153" i="29"/>
  <c r="BA153" i="29"/>
  <c r="AZ153" i="29"/>
  <c r="AY153" i="29"/>
  <c r="AW153" i="29"/>
  <c r="AV153" i="29"/>
  <c r="AT153" i="29"/>
  <c r="AS153" i="29"/>
  <c r="AR153" i="29"/>
  <c r="AP153" i="29"/>
  <c r="AO153" i="29"/>
  <c r="AN153" i="29"/>
  <c r="AM153" i="29"/>
  <c r="BD152" i="29"/>
  <c r="BC152" i="29" s="1"/>
  <c r="BB152" i="29"/>
  <c r="BA152" i="29"/>
  <c r="AZ152" i="29"/>
  <c r="AY152" i="29"/>
  <c r="AW152" i="29"/>
  <c r="AV152" i="29"/>
  <c r="AT152" i="29"/>
  <c r="AS152" i="29"/>
  <c r="AR152" i="29"/>
  <c r="AP152" i="29"/>
  <c r="AO152" i="29"/>
  <c r="AN152" i="29"/>
  <c r="AM152" i="29"/>
  <c r="BD150" i="29"/>
  <c r="BC150" i="29" s="1"/>
  <c r="BB150" i="29"/>
  <c r="BA150" i="29"/>
  <c r="AZ150" i="29"/>
  <c r="AY150" i="29"/>
  <c r="AW150" i="29"/>
  <c r="AV150" i="29"/>
  <c r="AT150" i="29"/>
  <c r="AS150" i="29"/>
  <c r="AR150" i="29"/>
  <c r="AP150" i="29"/>
  <c r="AO150" i="29"/>
  <c r="AN150" i="29"/>
  <c r="AM150" i="29"/>
  <c r="BD149" i="29"/>
  <c r="BC149" i="29" s="1"/>
  <c r="BB149" i="29"/>
  <c r="BA149" i="29"/>
  <c r="AZ149" i="29"/>
  <c r="AY149" i="29"/>
  <c r="AW149" i="29"/>
  <c r="AV149" i="29"/>
  <c r="AT149" i="29"/>
  <c r="AS149" i="29"/>
  <c r="AR149" i="29"/>
  <c r="AP149" i="29"/>
  <c r="AO149" i="29"/>
  <c r="AN149" i="29"/>
  <c r="AM149" i="29"/>
  <c r="BD148" i="29"/>
  <c r="BC148" i="29" s="1"/>
  <c r="BB148" i="29"/>
  <c r="BA148" i="29"/>
  <c r="AZ148" i="29"/>
  <c r="AY148" i="29"/>
  <c r="AW148" i="29"/>
  <c r="AV148" i="29"/>
  <c r="AT148" i="29"/>
  <c r="AS148" i="29"/>
  <c r="AR148" i="29"/>
  <c r="AP148" i="29"/>
  <c r="AO148" i="29"/>
  <c r="AN148" i="29"/>
  <c r="AM148" i="29"/>
  <c r="BD147" i="29"/>
  <c r="BC147" i="29" s="1"/>
  <c r="BB147" i="29"/>
  <c r="BA147" i="29"/>
  <c r="AZ147" i="29"/>
  <c r="AY147" i="29"/>
  <c r="AW147" i="29"/>
  <c r="AV147" i="29"/>
  <c r="AT147" i="29"/>
  <c r="AS147" i="29"/>
  <c r="AR147" i="29"/>
  <c r="AP147" i="29"/>
  <c r="AO147" i="29"/>
  <c r="AN147" i="29"/>
  <c r="AM147" i="29"/>
  <c r="BD146" i="29"/>
  <c r="BC146" i="29" s="1"/>
  <c r="BB146" i="29"/>
  <c r="BA146" i="29"/>
  <c r="AZ146" i="29"/>
  <c r="AY146" i="29"/>
  <c r="AW146" i="29"/>
  <c r="AV146" i="29"/>
  <c r="AT146" i="29"/>
  <c r="AS146" i="29"/>
  <c r="AR146" i="29"/>
  <c r="AP146" i="29"/>
  <c r="AO146" i="29"/>
  <c r="AN146" i="29"/>
  <c r="AM146" i="29"/>
  <c r="BD145" i="29"/>
  <c r="BC145" i="29" s="1"/>
  <c r="BB145" i="29"/>
  <c r="BA145" i="29"/>
  <c r="AZ145" i="29"/>
  <c r="AY145" i="29"/>
  <c r="AW145" i="29"/>
  <c r="AV145" i="29"/>
  <c r="AT145" i="29"/>
  <c r="AS145" i="29"/>
  <c r="AR145" i="29"/>
  <c r="AP145" i="29"/>
  <c r="AO145" i="29"/>
  <c r="AN145" i="29"/>
  <c r="AM145" i="29"/>
  <c r="BD144" i="29"/>
  <c r="BC144" i="29" s="1"/>
  <c r="BB144" i="29"/>
  <c r="BA144" i="29"/>
  <c r="AZ144" i="29"/>
  <c r="AY144" i="29"/>
  <c r="AW144" i="29"/>
  <c r="AV144" i="29"/>
  <c r="AT144" i="29"/>
  <c r="AS144" i="29"/>
  <c r="AR144" i="29"/>
  <c r="AP144" i="29"/>
  <c r="AO144" i="29"/>
  <c r="AN144" i="29"/>
  <c r="AM144" i="29"/>
  <c r="BD143" i="29"/>
  <c r="BC143" i="29" s="1"/>
  <c r="BB143" i="29"/>
  <c r="BA143" i="29"/>
  <c r="AZ143" i="29"/>
  <c r="AY143" i="29"/>
  <c r="AW143" i="29"/>
  <c r="AV143" i="29"/>
  <c r="AT143" i="29"/>
  <c r="AS143" i="29"/>
  <c r="AR143" i="29"/>
  <c r="AP143" i="29"/>
  <c r="AO143" i="29"/>
  <c r="AN143" i="29"/>
  <c r="AM143" i="29"/>
  <c r="BD142" i="29"/>
  <c r="BC142" i="29" s="1"/>
  <c r="BB142" i="29"/>
  <c r="BA142" i="29"/>
  <c r="AZ142" i="29"/>
  <c r="AY142" i="29"/>
  <c r="AW142" i="29"/>
  <c r="AV142" i="29"/>
  <c r="AT142" i="29"/>
  <c r="AS142" i="29"/>
  <c r="AR142" i="29"/>
  <c r="AP142" i="29"/>
  <c r="AO142" i="29"/>
  <c r="AN142" i="29"/>
  <c r="AM142" i="29"/>
  <c r="BD141" i="29"/>
  <c r="BC141" i="29" s="1"/>
  <c r="BB141" i="29"/>
  <c r="BA141" i="29"/>
  <c r="AZ141" i="29"/>
  <c r="AY141" i="29"/>
  <c r="AW141" i="29"/>
  <c r="AV141" i="29"/>
  <c r="AT141" i="29"/>
  <c r="AS141" i="29"/>
  <c r="AR141" i="29"/>
  <c r="AP141" i="29"/>
  <c r="AO141" i="29"/>
  <c r="AN141" i="29"/>
  <c r="AM141" i="29"/>
  <c r="BD140" i="29"/>
  <c r="BC140" i="29" s="1"/>
  <c r="BB140" i="29"/>
  <c r="BA140" i="29"/>
  <c r="AZ140" i="29"/>
  <c r="AY140" i="29"/>
  <c r="AW140" i="29"/>
  <c r="AV140" i="29"/>
  <c r="AT140" i="29"/>
  <c r="AS140" i="29"/>
  <c r="AR140" i="29"/>
  <c r="AP140" i="29"/>
  <c r="AO140" i="29"/>
  <c r="AN140" i="29"/>
  <c r="AM140" i="29"/>
  <c r="BD139" i="29"/>
  <c r="BC139" i="29" s="1"/>
  <c r="BB139" i="29"/>
  <c r="BA139" i="29"/>
  <c r="AZ139" i="29"/>
  <c r="AY139" i="29"/>
  <c r="AW139" i="29"/>
  <c r="AV139" i="29"/>
  <c r="AT139" i="29"/>
  <c r="AS139" i="29"/>
  <c r="AR139" i="29"/>
  <c r="AP139" i="29"/>
  <c r="AO139" i="29"/>
  <c r="AN139" i="29"/>
  <c r="AM139" i="29"/>
  <c r="BD138" i="29"/>
  <c r="BC138" i="29" s="1"/>
  <c r="BB138" i="29"/>
  <c r="BA138" i="29"/>
  <c r="AZ138" i="29"/>
  <c r="AY138" i="29"/>
  <c r="AW138" i="29"/>
  <c r="AV138" i="29"/>
  <c r="AT138" i="29"/>
  <c r="AS138" i="29"/>
  <c r="AR138" i="29"/>
  <c r="AP138" i="29"/>
  <c r="AO138" i="29"/>
  <c r="AN138" i="29"/>
  <c r="AM138" i="29"/>
  <c r="BD137" i="29"/>
  <c r="BC137" i="29" s="1"/>
  <c r="BB137" i="29"/>
  <c r="BA137" i="29"/>
  <c r="AZ137" i="29"/>
  <c r="AY137" i="29"/>
  <c r="AW137" i="29"/>
  <c r="AV137" i="29"/>
  <c r="AT137" i="29"/>
  <c r="AS137" i="29"/>
  <c r="AR137" i="29"/>
  <c r="AP137" i="29"/>
  <c r="AO137" i="29"/>
  <c r="AN137" i="29"/>
  <c r="AM137" i="29"/>
  <c r="BD126" i="29"/>
  <c r="BC126" i="29" s="1"/>
  <c r="BB126" i="29"/>
  <c r="BA126" i="29"/>
  <c r="AZ126" i="29"/>
  <c r="AY126" i="29"/>
  <c r="AW126" i="29"/>
  <c r="AV126" i="29"/>
  <c r="AT126" i="29"/>
  <c r="AS126" i="29"/>
  <c r="AR126" i="29"/>
  <c r="AP126" i="29"/>
  <c r="AO126" i="29"/>
  <c r="AN126" i="29"/>
  <c r="AM126" i="29"/>
  <c r="BD125" i="29"/>
  <c r="BC125" i="29" s="1"/>
  <c r="BB125" i="29"/>
  <c r="BA125" i="29"/>
  <c r="AZ125" i="29"/>
  <c r="AY125" i="29"/>
  <c r="AW125" i="29"/>
  <c r="AV125" i="29"/>
  <c r="AT125" i="29"/>
  <c r="AS125" i="29"/>
  <c r="AR125" i="29"/>
  <c r="AP125" i="29"/>
  <c r="AO125" i="29"/>
  <c r="AN125" i="29"/>
  <c r="AM125" i="29"/>
  <c r="BD124" i="29"/>
  <c r="BC124" i="29" s="1"/>
  <c r="BB124" i="29"/>
  <c r="BA124" i="29"/>
  <c r="AZ124" i="29"/>
  <c r="AY124" i="29"/>
  <c r="AW124" i="29"/>
  <c r="AV124" i="29"/>
  <c r="AT124" i="29"/>
  <c r="AS124" i="29"/>
  <c r="AR124" i="29"/>
  <c r="AP124" i="29"/>
  <c r="AO124" i="29"/>
  <c r="AN124" i="29"/>
  <c r="AM124" i="29"/>
  <c r="BD123" i="29"/>
  <c r="BC123" i="29" s="1"/>
  <c r="BB123" i="29"/>
  <c r="BA123" i="29"/>
  <c r="AZ123" i="29"/>
  <c r="AY123" i="29"/>
  <c r="AW123" i="29"/>
  <c r="AV123" i="29"/>
  <c r="AT123" i="29"/>
  <c r="AS123" i="29"/>
  <c r="AR123" i="29"/>
  <c r="AP123" i="29"/>
  <c r="AO123" i="29"/>
  <c r="AN123" i="29"/>
  <c r="AM123" i="29"/>
  <c r="BD122" i="29"/>
  <c r="BC122" i="29" s="1"/>
  <c r="BB122" i="29"/>
  <c r="BA122" i="29"/>
  <c r="AZ122" i="29"/>
  <c r="AY122" i="29"/>
  <c r="AW122" i="29"/>
  <c r="AV122" i="29"/>
  <c r="AT122" i="29"/>
  <c r="AS122" i="29"/>
  <c r="AR122" i="29"/>
  <c r="AP122" i="29"/>
  <c r="AO122" i="29"/>
  <c r="AN122" i="29"/>
  <c r="AM122" i="29"/>
  <c r="BD121" i="29"/>
  <c r="BC121" i="29" s="1"/>
  <c r="BB121" i="29"/>
  <c r="BA121" i="29"/>
  <c r="AZ121" i="29"/>
  <c r="AY121" i="29"/>
  <c r="AW121" i="29"/>
  <c r="AV121" i="29"/>
  <c r="AT121" i="29"/>
  <c r="AS121" i="29"/>
  <c r="AR121" i="29"/>
  <c r="AP121" i="29"/>
  <c r="AO121" i="29"/>
  <c r="AN121" i="29"/>
  <c r="AM121" i="29"/>
  <c r="BD120" i="29"/>
  <c r="BB120" i="29"/>
  <c r="BA120" i="29"/>
  <c r="AZ120" i="29"/>
  <c r="AY120" i="29"/>
  <c r="AW120" i="29"/>
  <c r="AV120" i="29"/>
  <c r="AT120" i="29"/>
  <c r="AS120" i="29"/>
  <c r="AR120" i="29"/>
  <c r="AP120" i="29"/>
  <c r="AO120" i="29"/>
  <c r="AN120" i="29"/>
  <c r="AM120" i="29"/>
  <c r="BD118" i="29"/>
  <c r="BC118" i="29" s="1"/>
  <c r="BB118" i="29"/>
  <c r="BA118" i="29"/>
  <c r="AZ118" i="29"/>
  <c r="AY118" i="29"/>
  <c r="AW118" i="29"/>
  <c r="AV118" i="29"/>
  <c r="AT118" i="29"/>
  <c r="AS118" i="29"/>
  <c r="AR118" i="29"/>
  <c r="AP118" i="29"/>
  <c r="AO118" i="29"/>
  <c r="AN118" i="29"/>
  <c r="AM118" i="29"/>
  <c r="BD117" i="29"/>
  <c r="BC117" i="29" s="1"/>
  <c r="BB117" i="29"/>
  <c r="BA117" i="29"/>
  <c r="AZ117" i="29"/>
  <c r="AY117" i="29"/>
  <c r="AW117" i="29"/>
  <c r="AV117" i="29"/>
  <c r="AT117" i="29"/>
  <c r="AS117" i="29"/>
  <c r="AR117" i="29"/>
  <c r="AP117" i="29"/>
  <c r="AO117" i="29"/>
  <c r="AN117" i="29"/>
  <c r="AM117" i="29"/>
  <c r="BD116" i="29"/>
  <c r="BC116" i="29" s="1"/>
  <c r="BB116" i="29"/>
  <c r="BA116" i="29"/>
  <c r="AZ116" i="29"/>
  <c r="AY116" i="29"/>
  <c r="AW116" i="29"/>
  <c r="AV116" i="29"/>
  <c r="AT116" i="29"/>
  <c r="AS116" i="29"/>
  <c r="AR116" i="29"/>
  <c r="AP116" i="29"/>
  <c r="AO116" i="29"/>
  <c r="AN116" i="29"/>
  <c r="AM116" i="29"/>
  <c r="BD115" i="29"/>
  <c r="BC115" i="29" s="1"/>
  <c r="BB115" i="29"/>
  <c r="BA115" i="29"/>
  <c r="AZ115" i="29"/>
  <c r="AY115" i="29"/>
  <c r="AW115" i="29"/>
  <c r="AV115" i="29"/>
  <c r="AT115" i="29"/>
  <c r="AS115" i="29"/>
  <c r="AR115" i="29"/>
  <c r="AP115" i="29"/>
  <c r="AO115" i="29"/>
  <c r="AN115" i="29"/>
  <c r="AM115" i="29"/>
  <c r="BD114" i="29"/>
  <c r="BC114" i="29" s="1"/>
  <c r="BB114" i="29"/>
  <c r="BA114" i="29"/>
  <c r="AZ114" i="29"/>
  <c r="AY114" i="29"/>
  <c r="AW114" i="29"/>
  <c r="AV114" i="29"/>
  <c r="AT114" i="29"/>
  <c r="AS114" i="29"/>
  <c r="AR114" i="29"/>
  <c r="AP114" i="29"/>
  <c r="AO114" i="29"/>
  <c r="AN114" i="29"/>
  <c r="AM114" i="29"/>
  <c r="BD113" i="29"/>
  <c r="BC113" i="29" s="1"/>
  <c r="BB113" i="29"/>
  <c r="BA113" i="29"/>
  <c r="AZ113" i="29"/>
  <c r="AY113" i="29"/>
  <c r="AW113" i="29"/>
  <c r="AV113" i="29"/>
  <c r="AT113" i="29"/>
  <c r="AS113" i="29"/>
  <c r="AR113" i="29"/>
  <c r="AP113" i="29"/>
  <c r="AO113" i="29"/>
  <c r="AN113" i="29"/>
  <c r="AM113" i="29"/>
  <c r="BD112" i="29"/>
  <c r="BC112" i="29" s="1"/>
  <c r="BB112" i="29"/>
  <c r="BA112" i="29"/>
  <c r="AZ112" i="29"/>
  <c r="AY112" i="29"/>
  <c r="AW112" i="29"/>
  <c r="AV112" i="29"/>
  <c r="AT112" i="29"/>
  <c r="AS112" i="29"/>
  <c r="AR112" i="29"/>
  <c r="AP112" i="29"/>
  <c r="AO112" i="29"/>
  <c r="AN112" i="29"/>
  <c r="AM112" i="29"/>
  <c r="BD110" i="29"/>
  <c r="BC110" i="29" s="1"/>
  <c r="BB110" i="29"/>
  <c r="BA110" i="29"/>
  <c r="AZ110" i="29"/>
  <c r="AY110" i="29"/>
  <c r="AW110" i="29"/>
  <c r="AV110" i="29"/>
  <c r="AT110" i="29"/>
  <c r="AS110" i="29"/>
  <c r="AR110" i="29"/>
  <c r="AP110" i="29"/>
  <c r="AO110" i="29"/>
  <c r="AN110" i="29"/>
  <c r="AM110" i="29"/>
  <c r="BD109" i="29"/>
  <c r="BC109" i="29" s="1"/>
  <c r="BB109" i="29"/>
  <c r="BA109" i="29"/>
  <c r="AZ109" i="29"/>
  <c r="AY109" i="29"/>
  <c r="AW109" i="29"/>
  <c r="AV109" i="29"/>
  <c r="AT109" i="29"/>
  <c r="AS109" i="29"/>
  <c r="AR109" i="29"/>
  <c r="AP109" i="29"/>
  <c r="AO109" i="29"/>
  <c r="AN109" i="29"/>
  <c r="AM109" i="29"/>
  <c r="BD108" i="29"/>
  <c r="BC108" i="29" s="1"/>
  <c r="BB108" i="29"/>
  <c r="BA108" i="29"/>
  <c r="AZ108" i="29"/>
  <c r="AY108" i="29"/>
  <c r="AW108" i="29"/>
  <c r="AV108" i="29"/>
  <c r="AT108" i="29"/>
  <c r="AS108" i="29"/>
  <c r="AR108" i="29"/>
  <c r="AP108" i="29"/>
  <c r="AO108" i="29"/>
  <c r="AN108" i="29"/>
  <c r="AM108" i="29"/>
  <c r="BD107" i="29"/>
  <c r="BC107" i="29" s="1"/>
  <c r="BB107" i="29"/>
  <c r="BA107" i="29"/>
  <c r="AZ107" i="29"/>
  <c r="AY107" i="29"/>
  <c r="AW107" i="29"/>
  <c r="AV107" i="29"/>
  <c r="AT107" i="29"/>
  <c r="AS107" i="29"/>
  <c r="AR107" i="29"/>
  <c r="AP107" i="29"/>
  <c r="AO107" i="29"/>
  <c r="AN107" i="29"/>
  <c r="AM107" i="29"/>
  <c r="BD106" i="29"/>
  <c r="BC106" i="29" s="1"/>
  <c r="BB106" i="29"/>
  <c r="BA106" i="29"/>
  <c r="AZ106" i="29"/>
  <c r="AY106" i="29"/>
  <c r="AW106" i="29"/>
  <c r="AV106" i="29"/>
  <c r="AT106" i="29"/>
  <c r="AS106" i="29"/>
  <c r="AR106" i="29"/>
  <c r="AP106" i="29"/>
  <c r="AO106" i="29"/>
  <c r="AN106" i="29"/>
  <c r="AM106" i="29"/>
  <c r="BD105" i="29"/>
  <c r="BC105" i="29" s="1"/>
  <c r="BB105" i="29"/>
  <c r="BA105" i="29"/>
  <c r="AZ105" i="29"/>
  <c r="AY105" i="29"/>
  <c r="AW105" i="29"/>
  <c r="AV105" i="29"/>
  <c r="AT105" i="29"/>
  <c r="AS105" i="29"/>
  <c r="AR105" i="29"/>
  <c r="AP105" i="29"/>
  <c r="AO105" i="29"/>
  <c r="AN105" i="29"/>
  <c r="AM105" i="29"/>
  <c r="BD104" i="29"/>
  <c r="BC104" i="29" s="1"/>
  <c r="BB104" i="29"/>
  <c r="BA104" i="29"/>
  <c r="AZ104" i="29"/>
  <c r="AY104" i="29"/>
  <c r="AW104" i="29"/>
  <c r="AV104" i="29"/>
  <c r="AT104" i="29"/>
  <c r="AS104" i="29"/>
  <c r="AR104" i="29"/>
  <c r="AP104" i="29"/>
  <c r="AO104" i="29"/>
  <c r="AN104" i="29"/>
  <c r="AM104" i="29"/>
  <c r="BD103" i="29"/>
  <c r="BC103" i="29" s="1"/>
  <c r="BB103" i="29"/>
  <c r="BA103" i="29"/>
  <c r="AZ103" i="29"/>
  <c r="AY103" i="29"/>
  <c r="AW103" i="29"/>
  <c r="AV103" i="29"/>
  <c r="AT103" i="29"/>
  <c r="AS103" i="29"/>
  <c r="AR103" i="29"/>
  <c r="AP103" i="29"/>
  <c r="AO103" i="29"/>
  <c r="AN103" i="29"/>
  <c r="AM103" i="29"/>
  <c r="BD102" i="29"/>
  <c r="BB102" i="29"/>
  <c r="BA102" i="29"/>
  <c r="AZ102" i="29"/>
  <c r="AY102" i="29"/>
  <c r="AW102" i="29"/>
  <c r="AV102" i="29"/>
  <c r="AT102" i="29"/>
  <c r="AS102" i="29"/>
  <c r="AR102" i="29"/>
  <c r="AP102" i="29"/>
  <c r="AO102" i="29"/>
  <c r="AN102" i="29"/>
  <c r="AM102" i="29"/>
  <c r="BD100" i="29"/>
  <c r="BC100" i="29" s="1"/>
  <c r="BB100" i="29"/>
  <c r="BA100" i="29"/>
  <c r="AZ100" i="29"/>
  <c r="AY100" i="29"/>
  <c r="AW100" i="29"/>
  <c r="AV100" i="29"/>
  <c r="AT100" i="29"/>
  <c r="AS100" i="29"/>
  <c r="AR100" i="29"/>
  <c r="AP100" i="29"/>
  <c r="AO100" i="29"/>
  <c r="AN100" i="29"/>
  <c r="AM100" i="29"/>
  <c r="BD99" i="29"/>
  <c r="BC99" i="29" s="1"/>
  <c r="BB99" i="29"/>
  <c r="BA99" i="29"/>
  <c r="AZ99" i="29"/>
  <c r="AY99" i="29"/>
  <c r="AW99" i="29"/>
  <c r="AV99" i="29"/>
  <c r="AT99" i="29"/>
  <c r="AS99" i="29"/>
  <c r="AR99" i="29"/>
  <c r="AP99" i="29"/>
  <c r="AO99" i="29"/>
  <c r="AN99" i="29"/>
  <c r="AM99" i="29"/>
  <c r="BD98" i="29"/>
  <c r="BC98" i="29" s="1"/>
  <c r="BB98" i="29"/>
  <c r="BA98" i="29"/>
  <c r="AZ98" i="29"/>
  <c r="AY98" i="29"/>
  <c r="AW98" i="29"/>
  <c r="AV98" i="29"/>
  <c r="AT98" i="29"/>
  <c r="AS98" i="29"/>
  <c r="AR98" i="29"/>
  <c r="AP98" i="29"/>
  <c r="AO98" i="29"/>
  <c r="AN98" i="29"/>
  <c r="AM98" i="29"/>
  <c r="BD97" i="29"/>
  <c r="BC97" i="29" s="1"/>
  <c r="BB97" i="29"/>
  <c r="BA97" i="29"/>
  <c r="AZ97" i="29"/>
  <c r="AY97" i="29"/>
  <c r="AW97" i="29"/>
  <c r="AV97" i="29"/>
  <c r="AT97" i="29"/>
  <c r="AS97" i="29"/>
  <c r="AR97" i="29"/>
  <c r="AP97" i="29"/>
  <c r="AO97" i="29"/>
  <c r="AN97" i="29"/>
  <c r="AM97" i="29"/>
  <c r="BD96" i="29"/>
  <c r="BC96" i="29" s="1"/>
  <c r="BB96" i="29"/>
  <c r="BA96" i="29"/>
  <c r="AZ96" i="29"/>
  <c r="AY96" i="29"/>
  <c r="AW96" i="29"/>
  <c r="AV96" i="29"/>
  <c r="AT96" i="29"/>
  <c r="AS96" i="29"/>
  <c r="AR96" i="29"/>
  <c r="AP96" i="29"/>
  <c r="AO96" i="29"/>
  <c r="AN96" i="29"/>
  <c r="AM96" i="29"/>
  <c r="BD95" i="29"/>
  <c r="BC95" i="29" s="1"/>
  <c r="BB95" i="29"/>
  <c r="BA95" i="29"/>
  <c r="AZ95" i="29"/>
  <c r="AY95" i="29"/>
  <c r="AW95" i="29"/>
  <c r="AV95" i="29"/>
  <c r="AT95" i="29"/>
  <c r="AS95" i="29"/>
  <c r="AR95" i="29"/>
  <c r="AP95" i="29"/>
  <c r="AO95" i="29"/>
  <c r="AN95" i="29"/>
  <c r="AM95" i="29"/>
  <c r="BD94" i="29"/>
  <c r="BC94" i="29" s="1"/>
  <c r="BB94" i="29"/>
  <c r="BA94" i="29"/>
  <c r="AZ94" i="29"/>
  <c r="AY94" i="29"/>
  <c r="AW94" i="29"/>
  <c r="AV94" i="29"/>
  <c r="AT94" i="29"/>
  <c r="AS94" i="29"/>
  <c r="AR94" i="29"/>
  <c r="AP94" i="29"/>
  <c r="AO94" i="29"/>
  <c r="AN94" i="29"/>
  <c r="AM94" i="29"/>
  <c r="BD93" i="29"/>
  <c r="BC93" i="29" s="1"/>
  <c r="BB93" i="29"/>
  <c r="BA93" i="29"/>
  <c r="AZ93" i="29"/>
  <c r="AY93" i="29"/>
  <c r="AW93" i="29"/>
  <c r="AV93" i="29"/>
  <c r="AT93" i="29"/>
  <c r="AS93" i="29"/>
  <c r="AR93" i="29"/>
  <c r="AP93" i="29"/>
  <c r="AO93" i="29"/>
  <c r="AN93" i="29"/>
  <c r="AM93" i="29"/>
  <c r="BD92" i="29"/>
  <c r="BC92" i="29" s="1"/>
  <c r="BB92" i="29"/>
  <c r="BA92" i="29"/>
  <c r="AZ92" i="29"/>
  <c r="AY92" i="29"/>
  <c r="AW92" i="29"/>
  <c r="AV92" i="29"/>
  <c r="AT92" i="29"/>
  <c r="AS92" i="29"/>
  <c r="AR92" i="29"/>
  <c r="AP92" i="29"/>
  <c r="AO92" i="29"/>
  <c r="AN92" i="29"/>
  <c r="AM92" i="29"/>
  <c r="BD91" i="29"/>
  <c r="BC91" i="29" s="1"/>
  <c r="BB91" i="29"/>
  <c r="BA91" i="29"/>
  <c r="AZ91" i="29"/>
  <c r="AY91" i="29"/>
  <c r="AW91" i="29"/>
  <c r="AV91" i="29"/>
  <c r="AT91" i="29"/>
  <c r="AS91" i="29"/>
  <c r="AR91" i="29"/>
  <c r="AP91" i="29"/>
  <c r="AO91" i="29"/>
  <c r="AN91" i="29"/>
  <c r="AM91" i="29"/>
  <c r="BD90" i="29"/>
  <c r="BC90" i="29" s="1"/>
  <c r="BB90" i="29"/>
  <c r="BA90" i="29"/>
  <c r="AZ90" i="29"/>
  <c r="AY90" i="29"/>
  <c r="AW90" i="29"/>
  <c r="AV90" i="29"/>
  <c r="AT90" i="29"/>
  <c r="AS90" i="29"/>
  <c r="AR90" i="29"/>
  <c r="AP90" i="29"/>
  <c r="AO90" i="29"/>
  <c r="AN90" i="29"/>
  <c r="AM90" i="29"/>
  <c r="BD89" i="29"/>
  <c r="BC89" i="29" s="1"/>
  <c r="BB89" i="29"/>
  <c r="BA89" i="29"/>
  <c r="AZ89" i="29"/>
  <c r="AY89" i="29"/>
  <c r="AW89" i="29"/>
  <c r="AV89" i="29"/>
  <c r="AT89" i="29"/>
  <c r="AS89" i="29"/>
  <c r="AR89" i="29"/>
  <c r="AP89" i="29"/>
  <c r="AO89" i="29"/>
  <c r="AN89" i="29"/>
  <c r="AM89" i="29"/>
  <c r="BD88" i="29"/>
  <c r="BC88" i="29" s="1"/>
  <c r="BB88" i="29"/>
  <c r="BA88" i="29"/>
  <c r="AZ88" i="29"/>
  <c r="AY88" i="29"/>
  <c r="AW88" i="29"/>
  <c r="AV88" i="29"/>
  <c r="AT88" i="29"/>
  <c r="AS88" i="29"/>
  <c r="AR88" i="29"/>
  <c r="AP88" i="29"/>
  <c r="AO88" i="29"/>
  <c r="AN88" i="29"/>
  <c r="AM88" i="29"/>
  <c r="BD87" i="29"/>
  <c r="BC87" i="29" s="1"/>
  <c r="BB87" i="29"/>
  <c r="BA87" i="29"/>
  <c r="AZ87" i="29"/>
  <c r="AY87" i="29"/>
  <c r="AW87" i="29"/>
  <c r="AV87" i="29"/>
  <c r="AT87" i="29"/>
  <c r="AS87" i="29"/>
  <c r="AR87" i="29"/>
  <c r="AP87" i="29"/>
  <c r="AO87" i="29"/>
  <c r="AN87" i="29"/>
  <c r="AM87" i="29"/>
  <c r="BD85" i="29"/>
  <c r="BC85" i="29" s="1"/>
  <c r="BB85" i="29"/>
  <c r="BA85" i="29"/>
  <c r="AZ85" i="29"/>
  <c r="AY85" i="29"/>
  <c r="AW85" i="29"/>
  <c r="AV85" i="29"/>
  <c r="AT85" i="29"/>
  <c r="AS85" i="29"/>
  <c r="AR85" i="29"/>
  <c r="AP85" i="29"/>
  <c r="AO85" i="29"/>
  <c r="AN85" i="29"/>
  <c r="AM85" i="29"/>
  <c r="BD84" i="29"/>
  <c r="BC84" i="29" s="1"/>
  <c r="BB84" i="29"/>
  <c r="BA84" i="29"/>
  <c r="AZ84" i="29"/>
  <c r="AY84" i="29"/>
  <c r="AW84" i="29"/>
  <c r="AV84" i="29"/>
  <c r="AT84" i="29"/>
  <c r="AS84" i="29"/>
  <c r="AR84" i="29"/>
  <c r="AP84" i="29"/>
  <c r="AO84" i="29"/>
  <c r="AN84" i="29"/>
  <c r="AM84" i="29"/>
  <c r="BD83" i="29"/>
  <c r="BC83" i="29" s="1"/>
  <c r="BB83" i="29"/>
  <c r="BA83" i="29"/>
  <c r="AZ83" i="29"/>
  <c r="AY83" i="29"/>
  <c r="AW83" i="29"/>
  <c r="AV83" i="29"/>
  <c r="AT83" i="29"/>
  <c r="AS83" i="29"/>
  <c r="AR83" i="29"/>
  <c r="AP83" i="29"/>
  <c r="AO83" i="29"/>
  <c r="AN83" i="29"/>
  <c r="AM83" i="29"/>
  <c r="BD82" i="29"/>
  <c r="BC82" i="29" s="1"/>
  <c r="BB82" i="29"/>
  <c r="BA82" i="29"/>
  <c r="AZ82" i="29"/>
  <c r="AY82" i="29"/>
  <c r="AW82" i="29"/>
  <c r="AV82" i="29"/>
  <c r="AT82" i="29"/>
  <c r="AS82" i="29"/>
  <c r="AR82" i="29"/>
  <c r="AP82" i="29"/>
  <c r="AO82" i="29"/>
  <c r="AN82" i="29"/>
  <c r="AM82" i="29"/>
  <c r="BD81" i="29"/>
  <c r="BC81" i="29" s="1"/>
  <c r="BB81" i="29"/>
  <c r="BA81" i="29"/>
  <c r="AZ81" i="29"/>
  <c r="AY81" i="29"/>
  <c r="AW81" i="29"/>
  <c r="AV81" i="29"/>
  <c r="AT81" i="29"/>
  <c r="AS81" i="29"/>
  <c r="AR81" i="29"/>
  <c r="AP81" i="29"/>
  <c r="AO81" i="29"/>
  <c r="AN81" i="29"/>
  <c r="AM81" i="29"/>
  <c r="BD79" i="29"/>
  <c r="BC79" i="29" s="1"/>
  <c r="BB79" i="29"/>
  <c r="BA79" i="29"/>
  <c r="AZ79" i="29"/>
  <c r="AY79" i="29"/>
  <c r="AW79" i="29"/>
  <c r="AV79" i="29"/>
  <c r="AT79" i="29"/>
  <c r="AS79" i="29"/>
  <c r="AR79" i="29"/>
  <c r="AP79" i="29"/>
  <c r="AO79" i="29"/>
  <c r="AN79" i="29"/>
  <c r="AM79" i="29"/>
  <c r="BD77" i="29"/>
  <c r="BC77" i="29" s="1"/>
  <c r="BB77" i="29"/>
  <c r="BA77" i="29"/>
  <c r="AZ77" i="29"/>
  <c r="AY77" i="29"/>
  <c r="AW77" i="29"/>
  <c r="AV77" i="29"/>
  <c r="AT77" i="29"/>
  <c r="AS77" i="29"/>
  <c r="AR77" i="29"/>
  <c r="AP77" i="29"/>
  <c r="AO77" i="29"/>
  <c r="AN77" i="29"/>
  <c r="AM77" i="29"/>
  <c r="BD76" i="29"/>
  <c r="BC76" i="29" s="1"/>
  <c r="BB76" i="29"/>
  <c r="BA76" i="29"/>
  <c r="AZ76" i="29"/>
  <c r="AY76" i="29"/>
  <c r="AW76" i="29"/>
  <c r="AV76" i="29"/>
  <c r="AT76" i="29"/>
  <c r="AS76" i="29"/>
  <c r="AR76" i="29"/>
  <c r="AP76" i="29"/>
  <c r="AO76" i="29"/>
  <c r="AN76" i="29"/>
  <c r="AM76" i="29"/>
  <c r="BD75" i="29"/>
  <c r="BC75" i="29" s="1"/>
  <c r="BB75" i="29"/>
  <c r="BA75" i="29"/>
  <c r="AZ75" i="29"/>
  <c r="AY75" i="29"/>
  <c r="AW75" i="29"/>
  <c r="AV75" i="29"/>
  <c r="AT75" i="29"/>
  <c r="AS75" i="29"/>
  <c r="AR75" i="29"/>
  <c r="AP75" i="29"/>
  <c r="AO75" i="29"/>
  <c r="AN75" i="29"/>
  <c r="AM75" i="29"/>
  <c r="BD73" i="29"/>
  <c r="BC73" i="29" s="1"/>
  <c r="BB73" i="29"/>
  <c r="BA73" i="29"/>
  <c r="AZ73" i="29"/>
  <c r="AY73" i="29"/>
  <c r="AW73" i="29"/>
  <c r="AV73" i="29"/>
  <c r="AT73" i="29"/>
  <c r="AS73" i="29"/>
  <c r="AR73" i="29"/>
  <c r="AP73" i="29"/>
  <c r="AO73" i="29"/>
  <c r="AN73" i="29"/>
  <c r="AM73" i="29"/>
  <c r="BD72" i="29"/>
  <c r="BC72" i="29" s="1"/>
  <c r="BB72" i="29"/>
  <c r="BA72" i="29"/>
  <c r="AZ72" i="29"/>
  <c r="AY72" i="29"/>
  <c r="AW72" i="29"/>
  <c r="AV72" i="29"/>
  <c r="AT72" i="29"/>
  <c r="AS72" i="29"/>
  <c r="AR72" i="29"/>
  <c r="AP72" i="29"/>
  <c r="AO72" i="29"/>
  <c r="AN72" i="29"/>
  <c r="AM72" i="29"/>
  <c r="BD71" i="29"/>
  <c r="BC71" i="29" s="1"/>
  <c r="BB71" i="29"/>
  <c r="BA71" i="29"/>
  <c r="AZ71" i="29"/>
  <c r="AY71" i="29"/>
  <c r="AW71" i="29"/>
  <c r="AV71" i="29"/>
  <c r="AT71" i="29"/>
  <c r="AS71" i="29"/>
  <c r="AR71" i="29"/>
  <c r="AP71" i="29"/>
  <c r="AO71" i="29"/>
  <c r="AN71" i="29"/>
  <c r="AM71" i="29"/>
  <c r="BD70" i="29"/>
  <c r="BC70" i="29" s="1"/>
  <c r="BB70" i="29"/>
  <c r="BA70" i="29"/>
  <c r="AZ70" i="29"/>
  <c r="AY70" i="29"/>
  <c r="AW70" i="29"/>
  <c r="AV70" i="29"/>
  <c r="AT70" i="29"/>
  <c r="AS70" i="29"/>
  <c r="AR70" i="29"/>
  <c r="AP70" i="29"/>
  <c r="AO70" i="29"/>
  <c r="AN70" i="29"/>
  <c r="AM70" i="29"/>
  <c r="BD67" i="29"/>
  <c r="BC67" i="29" s="1"/>
  <c r="BB67" i="29"/>
  <c r="BA67" i="29"/>
  <c r="AZ67" i="29"/>
  <c r="AY67" i="29"/>
  <c r="AW67" i="29"/>
  <c r="AV67" i="29"/>
  <c r="AT67" i="29"/>
  <c r="AS67" i="29"/>
  <c r="AR67" i="29"/>
  <c r="AP67" i="29"/>
  <c r="AO67" i="29"/>
  <c r="AN67" i="29"/>
  <c r="AM67" i="29"/>
  <c r="BD66" i="29"/>
  <c r="BC66" i="29" s="1"/>
  <c r="BB66" i="29"/>
  <c r="BA66" i="29"/>
  <c r="AZ66" i="29"/>
  <c r="AY66" i="29"/>
  <c r="AW66" i="29"/>
  <c r="AV66" i="29"/>
  <c r="AT66" i="29"/>
  <c r="AS66" i="29"/>
  <c r="AR66" i="29"/>
  <c r="AP66" i="29"/>
  <c r="AO66" i="29"/>
  <c r="AN66" i="29"/>
  <c r="AM66" i="29"/>
  <c r="BD65" i="29"/>
  <c r="BC65" i="29" s="1"/>
  <c r="BB65" i="29"/>
  <c r="BA65" i="29"/>
  <c r="AZ65" i="29"/>
  <c r="AY65" i="29"/>
  <c r="AW65" i="29"/>
  <c r="AV65" i="29"/>
  <c r="AT65" i="29"/>
  <c r="AS65" i="29"/>
  <c r="AR65" i="29"/>
  <c r="AP65" i="29"/>
  <c r="AO65" i="29"/>
  <c r="AN65" i="29"/>
  <c r="AM65" i="29"/>
  <c r="BD64" i="29"/>
  <c r="BC64" i="29" s="1"/>
  <c r="BB64" i="29"/>
  <c r="BA64" i="29"/>
  <c r="AZ64" i="29"/>
  <c r="AY64" i="29"/>
  <c r="AW64" i="29"/>
  <c r="AV64" i="29"/>
  <c r="AT64" i="29"/>
  <c r="AS64" i="29"/>
  <c r="AR64" i="29"/>
  <c r="AP64" i="29"/>
  <c r="AO64" i="29"/>
  <c r="AN64" i="29"/>
  <c r="AM64" i="29"/>
  <c r="BD63" i="29"/>
  <c r="BC63" i="29" s="1"/>
  <c r="BB63" i="29"/>
  <c r="BA63" i="29"/>
  <c r="AZ63" i="29"/>
  <c r="AY63" i="29"/>
  <c r="AW63" i="29"/>
  <c r="AV63" i="29"/>
  <c r="AT63" i="29"/>
  <c r="AS63" i="29"/>
  <c r="AR63" i="29"/>
  <c r="AP63" i="29"/>
  <c r="AO63" i="29"/>
  <c r="AN63" i="29"/>
  <c r="AM63" i="29"/>
  <c r="BD62" i="29"/>
  <c r="BC62" i="29" s="1"/>
  <c r="BB62" i="29"/>
  <c r="BA62" i="29"/>
  <c r="AZ62" i="29"/>
  <c r="AY62" i="29"/>
  <c r="AW62" i="29"/>
  <c r="AV62" i="29"/>
  <c r="AT62" i="29"/>
  <c r="AS62" i="29"/>
  <c r="AR62" i="29"/>
  <c r="AP62" i="29"/>
  <c r="AO62" i="29"/>
  <c r="AN62" i="29"/>
  <c r="AM62" i="29"/>
  <c r="BD61" i="29"/>
  <c r="BC61" i="29" s="1"/>
  <c r="BB61" i="29"/>
  <c r="BA61" i="29"/>
  <c r="AZ61" i="29"/>
  <c r="AY61" i="29"/>
  <c r="AW61" i="29"/>
  <c r="AV61" i="29"/>
  <c r="AT61" i="29"/>
  <c r="AS61" i="29"/>
  <c r="AR61" i="29"/>
  <c r="AP61" i="29"/>
  <c r="AO61" i="29"/>
  <c r="AN61" i="29"/>
  <c r="AM61" i="29"/>
  <c r="BD60" i="29"/>
  <c r="BC60" i="29" s="1"/>
  <c r="BB60" i="29"/>
  <c r="BA60" i="29"/>
  <c r="AZ60" i="29"/>
  <c r="AY60" i="29"/>
  <c r="AW60" i="29"/>
  <c r="AV60" i="29"/>
  <c r="AT60" i="29"/>
  <c r="AS60" i="29"/>
  <c r="AR60" i="29"/>
  <c r="AP60" i="29"/>
  <c r="AO60" i="29"/>
  <c r="AN60" i="29"/>
  <c r="AM60" i="29"/>
  <c r="BD59" i="29"/>
  <c r="BB59" i="29"/>
  <c r="BA59" i="29"/>
  <c r="AZ59" i="29"/>
  <c r="AY59" i="29"/>
  <c r="AW59" i="29"/>
  <c r="AV59" i="29"/>
  <c r="AT59" i="29"/>
  <c r="AS59" i="29"/>
  <c r="AR59" i="29"/>
  <c r="AP59" i="29"/>
  <c r="AO59" i="29"/>
  <c r="AN59" i="29"/>
  <c r="AM59" i="29"/>
  <c r="BD57" i="29"/>
  <c r="BC57" i="29" s="1"/>
  <c r="BB57" i="29"/>
  <c r="BA57" i="29"/>
  <c r="AZ57" i="29"/>
  <c r="AY57" i="29"/>
  <c r="AW57" i="29"/>
  <c r="AV57" i="29"/>
  <c r="AT57" i="29"/>
  <c r="AS57" i="29"/>
  <c r="AR57" i="29"/>
  <c r="AP57" i="29"/>
  <c r="AO57" i="29"/>
  <c r="AN57" i="29"/>
  <c r="AM57" i="29"/>
  <c r="BD56" i="29"/>
  <c r="BC56" i="29" s="1"/>
  <c r="BB56" i="29"/>
  <c r="BA56" i="29"/>
  <c r="AZ56" i="29"/>
  <c r="AY56" i="29"/>
  <c r="AW56" i="29"/>
  <c r="AV56" i="29"/>
  <c r="AT56" i="29"/>
  <c r="AS56" i="29"/>
  <c r="AR56" i="29"/>
  <c r="AP56" i="29"/>
  <c r="AO56" i="29"/>
  <c r="AN56" i="29"/>
  <c r="AM56" i="29"/>
  <c r="BD52" i="29"/>
  <c r="BC52" i="29" s="1"/>
  <c r="BB52" i="29"/>
  <c r="BA52" i="29"/>
  <c r="AZ52" i="29"/>
  <c r="AY52" i="29"/>
  <c r="AW52" i="29"/>
  <c r="AV52" i="29"/>
  <c r="AT52" i="29"/>
  <c r="AS52" i="29"/>
  <c r="AR52" i="29"/>
  <c r="AP52" i="29"/>
  <c r="AO52" i="29"/>
  <c r="AN52" i="29"/>
  <c r="AM52" i="29"/>
  <c r="BD50" i="29"/>
  <c r="BC50" i="29" s="1"/>
  <c r="BB50" i="29"/>
  <c r="BA50" i="29"/>
  <c r="AZ50" i="29"/>
  <c r="AY50" i="29"/>
  <c r="AW50" i="29"/>
  <c r="AV50" i="29"/>
  <c r="AT50" i="29"/>
  <c r="AS50" i="29"/>
  <c r="AR50" i="29"/>
  <c r="AP50" i="29"/>
  <c r="AO50" i="29"/>
  <c r="AN50" i="29"/>
  <c r="AM50" i="29"/>
  <c r="BD48" i="29"/>
  <c r="BC48" i="29" s="1"/>
  <c r="BB48" i="29"/>
  <c r="BA48" i="29"/>
  <c r="AZ48" i="29"/>
  <c r="AY48" i="29"/>
  <c r="AW48" i="29"/>
  <c r="AV48" i="29"/>
  <c r="AT48" i="29"/>
  <c r="AS48" i="29"/>
  <c r="AR48" i="29"/>
  <c r="AP48" i="29"/>
  <c r="AO48" i="29"/>
  <c r="AN48" i="29"/>
  <c r="AM48" i="29"/>
  <c r="BD43" i="29"/>
  <c r="BB43" i="29"/>
  <c r="BA43" i="29"/>
  <c r="AZ43" i="29"/>
  <c r="AY43" i="29"/>
  <c r="AW43" i="29"/>
  <c r="AV43" i="29"/>
  <c r="AT43" i="29"/>
  <c r="AS43" i="29"/>
  <c r="AR43" i="29"/>
  <c r="AP43" i="29"/>
  <c r="AN43" i="29"/>
  <c r="AM43" i="29"/>
  <c r="BD44" i="29"/>
  <c r="BC44" i="29" s="1"/>
  <c r="BB44" i="29"/>
  <c r="BA44" i="29"/>
  <c r="AZ44" i="29"/>
  <c r="AY44" i="29"/>
  <c r="AW44" i="29"/>
  <c r="AV44" i="29"/>
  <c r="AT44" i="29"/>
  <c r="AS44" i="29"/>
  <c r="AR44" i="29"/>
  <c r="AP44" i="29"/>
  <c r="AO44" i="29"/>
  <c r="AN44" i="29"/>
  <c r="AM44" i="29"/>
  <c r="BD39" i="29"/>
  <c r="BC39" i="29" s="1"/>
  <c r="BB39" i="29"/>
  <c r="BA39" i="29"/>
  <c r="AZ39" i="29"/>
  <c r="AY39" i="29"/>
  <c r="AW39" i="29"/>
  <c r="AV39" i="29"/>
  <c r="AT39" i="29"/>
  <c r="AS39" i="29"/>
  <c r="AR39" i="29"/>
  <c r="AP39" i="29"/>
  <c r="AO39" i="29"/>
  <c r="AN39" i="29"/>
  <c r="AM39" i="29"/>
  <c r="BD37" i="29"/>
  <c r="BC37" i="29" s="1"/>
  <c r="BB37" i="29"/>
  <c r="BA37" i="29"/>
  <c r="AZ37" i="29"/>
  <c r="AY37" i="29"/>
  <c r="AW37" i="29"/>
  <c r="AV37" i="29"/>
  <c r="AT37" i="29"/>
  <c r="AS37" i="29"/>
  <c r="AR37" i="29"/>
  <c r="AP37" i="29"/>
  <c r="AO37" i="29"/>
  <c r="AN37" i="29"/>
  <c r="AM37" i="29"/>
  <c r="BD35" i="29"/>
  <c r="BC35" i="29" s="1"/>
  <c r="BB35" i="29"/>
  <c r="BA35" i="29"/>
  <c r="AZ35" i="29"/>
  <c r="AY35" i="29"/>
  <c r="AW35" i="29"/>
  <c r="AV35" i="29"/>
  <c r="AT35" i="29"/>
  <c r="AS35" i="29"/>
  <c r="AR35" i="29"/>
  <c r="AP35" i="29"/>
  <c r="AO35" i="29"/>
  <c r="AN35" i="29"/>
  <c r="AM35" i="29"/>
  <c r="BD33" i="29"/>
  <c r="BC33" i="29" s="1"/>
  <c r="BB33" i="29"/>
  <c r="BA33" i="29"/>
  <c r="AZ33" i="29"/>
  <c r="AY33" i="29"/>
  <c r="AW33" i="29"/>
  <c r="AV33" i="29"/>
  <c r="AT33" i="29"/>
  <c r="AS33" i="29"/>
  <c r="AR33" i="29"/>
  <c r="AP33" i="29"/>
  <c r="AO33" i="29"/>
  <c r="AN33" i="29"/>
  <c r="AM33" i="29"/>
  <c r="BD31" i="29"/>
  <c r="BC31" i="29" s="1"/>
  <c r="BB31" i="29"/>
  <c r="BA31" i="29"/>
  <c r="AZ31" i="29"/>
  <c r="AY31" i="29"/>
  <c r="AW31" i="29"/>
  <c r="AV31" i="29"/>
  <c r="AT31" i="29"/>
  <c r="AS31" i="29"/>
  <c r="AR31" i="29"/>
  <c r="AP31" i="29"/>
  <c r="AO31" i="29"/>
  <c r="AN31" i="29"/>
  <c r="AM31" i="29"/>
  <c r="BD29" i="29"/>
  <c r="BC29" i="29" s="1"/>
  <c r="BB29" i="29"/>
  <c r="BA29" i="29"/>
  <c r="AZ29" i="29"/>
  <c r="AY29" i="29"/>
  <c r="AW29" i="29"/>
  <c r="AV29" i="29"/>
  <c r="AT29" i="29"/>
  <c r="AS29" i="29"/>
  <c r="AR29" i="29"/>
  <c r="AP29" i="29"/>
  <c r="AO29" i="29"/>
  <c r="AN29" i="29"/>
  <c r="AM29" i="29"/>
  <c r="BD27" i="29"/>
  <c r="BC27" i="29" s="1"/>
  <c r="BB27" i="29"/>
  <c r="BA27" i="29"/>
  <c r="AZ27" i="29"/>
  <c r="AY27" i="29"/>
  <c r="AW27" i="29"/>
  <c r="AV27" i="29"/>
  <c r="AT27" i="29"/>
  <c r="AS27" i="29"/>
  <c r="AR27" i="29"/>
  <c r="AP27" i="29"/>
  <c r="AO27" i="29"/>
  <c r="AN27" i="29"/>
  <c r="AM27" i="29"/>
  <c r="BD25" i="29"/>
  <c r="BC25" i="29" s="1"/>
  <c r="BB25" i="29"/>
  <c r="BA25" i="29"/>
  <c r="AZ25" i="29"/>
  <c r="AY25" i="29"/>
  <c r="AW25" i="29"/>
  <c r="AV25" i="29"/>
  <c r="AT25" i="29"/>
  <c r="AS25" i="29"/>
  <c r="AR25" i="29"/>
  <c r="AP25" i="29"/>
  <c r="AO25" i="29"/>
  <c r="AN25" i="29"/>
  <c r="AM25" i="29"/>
  <c r="BD21" i="29"/>
  <c r="BC21" i="29" s="1"/>
  <c r="BB21" i="29"/>
  <c r="BA21" i="29"/>
  <c r="AZ21" i="29"/>
  <c r="AY21" i="29"/>
  <c r="AW21" i="29"/>
  <c r="AV21" i="29"/>
  <c r="AT21" i="29"/>
  <c r="AS21" i="29"/>
  <c r="AR21" i="29"/>
  <c r="AP21" i="29"/>
  <c r="AO21" i="29"/>
  <c r="AN21" i="29"/>
  <c r="AM21" i="29"/>
  <c r="BD19" i="29"/>
  <c r="BC19" i="29" s="1"/>
  <c r="BB19" i="29"/>
  <c r="BA19" i="29"/>
  <c r="AZ19" i="29"/>
  <c r="AY19" i="29"/>
  <c r="AW19" i="29"/>
  <c r="AV19" i="29"/>
  <c r="AT19" i="29"/>
  <c r="AS19" i="29"/>
  <c r="AR19" i="29"/>
  <c r="AP19" i="29"/>
  <c r="AO19" i="29"/>
  <c r="AN19" i="29"/>
  <c r="AM19" i="29"/>
  <c r="BD17" i="29"/>
  <c r="BC17" i="29" s="1"/>
  <c r="BB17" i="29"/>
  <c r="BA17" i="29"/>
  <c r="AZ17" i="29"/>
  <c r="AY17" i="29"/>
  <c r="AW17" i="29"/>
  <c r="AV17" i="29"/>
  <c r="AT17" i="29"/>
  <c r="AS17" i="29"/>
  <c r="AR17" i="29"/>
  <c r="AP17" i="29"/>
  <c r="AO17" i="29"/>
  <c r="AN17" i="29"/>
  <c r="AM17" i="29"/>
  <c r="BD15" i="29"/>
  <c r="BC15" i="29" s="1"/>
  <c r="BB15" i="29"/>
  <c r="BA15" i="29"/>
  <c r="AZ15" i="29"/>
  <c r="AY15" i="29"/>
  <c r="AW15" i="29"/>
  <c r="AV15" i="29"/>
  <c r="AT15" i="29"/>
  <c r="AS15" i="29"/>
  <c r="AR15" i="29"/>
  <c r="AP15" i="29"/>
  <c r="AO15" i="29"/>
  <c r="AN15" i="29"/>
  <c r="AM15" i="29"/>
  <c r="BC13" i="29"/>
  <c r="BB13" i="29"/>
  <c r="BA13" i="29"/>
  <c r="AZ13" i="29"/>
  <c r="AY13" i="29"/>
  <c r="AW13" i="29"/>
  <c r="AV13" i="29"/>
  <c r="AT13" i="29"/>
  <c r="AS13" i="29"/>
  <c r="AR13" i="29"/>
  <c r="AP13" i="29"/>
  <c r="AO13" i="29"/>
  <c r="AN13" i="29"/>
  <c r="AM13" i="29"/>
  <c r="F153" i="30" l="1"/>
  <c r="F109" i="30"/>
  <c r="F166" i="30"/>
  <c r="F195" i="30"/>
  <c r="F130" i="30"/>
  <c r="F189" i="30"/>
  <c r="F192" i="30"/>
  <c r="F180" i="30"/>
  <c r="F138" i="30"/>
  <c r="F184" i="30"/>
  <c r="F132" i="30"/>
  <c r="F148" i="30"/>
  <c r="F168" i="30"/>
  <c r="F144" i="30"/>
  <c r="F99" i="30"/>
  <c r="F39" i="30"/>
  <c r="F120" i="30"/>
  <c r="F31" i="30"/>
  <c r="F47" i="30"/>
  <c r="F67" i="30"/>
  <c r="F156" i="30"/>
  <c r="F54" i="30"/>
  <c r="F174" i="30"/>
  <c r="F112" i="30"/>
  <c r="AU12" i="30"/>
  <c r="AU11" i="30" s="1"/>
  <c r="AU4" i="30" s="1"/>
  <c r="AK11" i="30"/>
  <c r="AK4" i="30" s="1"/>
  <c r="AL11" i="30"/>
  <c r="AL4" i="30" s="1"/>
  <c r="AJ11" i="30"/>
  <c r="AJ4" i="30" s="1"/>
  <c r="AR12" i="30"/>
  <c r="AR11" i="30" s="1"/>
  <c r="AR4" i="30" s="1"/>
  <c r="AC12" i="30"/>
  <c r="AC11" i="30" s="1"/>
  <c r="AS12" i="30"/>
  <c r="AS11" i="30" s="1"/>
  <c r="AS4" i="30" s="1"/>
  <c r="AD12" i="30"/>
  <c r="AD11" i="30" s="1"/>
  <c r="AD4" i="30" s="1"/>
  <c r="F205" i="23" s="1"/>
  <c r="AP12" i="30"/>
  <c r="AP11" i="30" s="1"/>
  <c r="AP4" i="30" s="1"/>
  <c r="AE12" i="30"/>
  <c r="AE11" i="30" s="1"/>
  <c r="AE4" i="30" s="1"/>
  <c r="AN12" i="30"/>
  <c r="AN11" i="30" s="1"/>
  <c r="AN4" i="30" s="1"/>
  <c r="AQ12" i="30"/>
  <c r="AQ11" i="30" s="1"/>
  <c r="AQ4" i="30" s="1"/>
  <c r="AO12" i="30"/>
  <c r="AO11" i="30" s="1"/>
  <c r="AO4" i="30" s="1"/>
  <c r="AT12" i="30"/>
  <c r="AT11" i="30" s="1"/>
  <c r="AT4" i="30" s="1"/>
  <c r="AM11" i="30"/>
  <c r="AM4" i="30" s="1"/>
  <c r="F26" i="30"/>
  <c r="BE47" i="29"/>
  <c r="BE6" i="29" s="1"/>
  <c r="BE160" i="29"/>
  <c r="BE151" i="29"/>
  <c r="BE167" i="29"/>
  <c r="AE7" i="29"/>
  <c r="AD7" i="29"/>
  <c r="AD9" i="29"/>
  <c r="AJ154" i="29"/>
  <c r="BE154" i="29"/>
  <c r="BE136" i="29"/>
  <c r="BE42" i="29"/>
  <c r="BE5" i="29" s="1"/>
  <c r="BE12" i="29"/>
  <c r="BE4" i="29" s="1"/>
  <c r="AE9" i="29"/>
  <c r="BE55" i="29"/>
  <c r="BE128" i="29"/>
  <c r="BE8" i="29" s="1"/>
  <c r="BE58" i="29"/>
  <c r="BE119" i="29"/>
  <c r="AU130" i="29"/>
  <c r="BE101" i="29"/>
  <c r="BE69" i="29"/>
  <c r="BE111" i="29"/>
  <c r="BE171" i="29"/>
  <c r="AU133" i="29"/>
  <c r="AU134" i="29"/>
  <c r="AQ129" i="29"/>
  <c r="AJ128" i="29"/>
  <c r="AJ8" i="29" s="1"/>
  <c r="AX129" i="29"/>
  <c r="AU131" i="29"/>
  <c r="AH133" i="29"/>
  <c r="AM128" i="29"/>
  <c r="AM8" i="29" s="1"/>
  <c r="AS128" i="29"/>
  <c r="AS8" i="29" s="1"/>
  <c r="AK128" i="29"/>
  <c r="AK8" i="29" s="1"/>
  <c r="AQ130" i="29"/>
  <c r="AR128" i="29"/>
  <c r="AR8" i="29" s="1"/>
  <c r="AQ132" i="29"/>
  <c r="AG151" i="29"/>
  <c r="AZ128" i="29"/>
  <c r="AZ8" i="29" s="1"/>
  <c r="BA128" i="29"/>
  <c r="BA8" i="29" s="1"/>
  <c r="AN128" i="29"/>
  <c r="AN8" i="29" s="1"/>
  <c r="BB128" i="29"/>
  <c r="BB8" i="29" s="1"/>
  <c r="AO128" i="29"/>
  <c r="AO8" i="29" s="1"/>
  <c r="AV128" i="29"/>
  <c r="AV8" i="29" s="1"/>
  <c r="AL131" i="29"/>
  <c r="AI128" i="29"/>
  <c r="AI8" i="29" s="1"/>
  <c r="AP128" i="29"/>
  <c r="AP8" i="29" s="1"/>
  <c r="AU129" i="29"/>
  <c r="BD128" i="29"/>
  <c r="BD8" i="29" s="1"/>
  <c r="BC128" i="29"/>
  <c r="BC8" i="29" s="1"/>
  <c r="AF128" i="29"/>
  <c r="AF8" i="29" s="1"/>
  <c r="AH130" i="29"/>
  <c r="AL132" i="29"/>
  <c r="AX133" i="29"/>
  <c r="AG128" i="29"/>
  <c r="AG8" i="29" s="1"/>
  <c r="AY128" i="29"/>
  <c r="AY8" i="29" s="1"/>
  <c r="AL129" i="29"/>
  <c r="AX130" i="29"/>
  <c r="AQ133" i="29"/>
  <c r="AH134" i="29"/>
  <c r="AH131" i="29"/>
  <c r="AX131" i="29"/>
  <c r="AL133" i="29"/>
  <c r="AX134" i="29"/>
  <c r="AL130" i="29"/>
  <c r="AH132" i="29"/>
  <c r="AU132" i="29"/>
  <c r="AQ134" i="29"/>
  <c r="AH129" i="29"/>
  <c r="AQ131" i="29"/>
  <c r="AX132" i="29"/>
  <c r="AL134" i="29"/>
  <c r="AW128" i="29"/>
  <c r="AW8" i="29" s="1"/>
  <c r="BC151" i="29"/>
  <c r="AH17" i="29"/>
  <c r="AJ12" i="29"/>
  <c r="AJ4" i="29" s="1"/>
  <c r="AO12" i="29"/>
  <c r="AO4" i="29" s="1"/>
  <c r="AW12" i="29"/>
  <c r="AW4" i="29" s="1"/>
  <c r="BC47" i="29"/>
  <c r="BC6" i="29" s="1"/>
  <c r="AN154" i="29"/>
  <c r="AG176" i="29"/>
  <c r="AK12" i="29"/>
  <c r="AK4" i="29" s="1"/>
  <c r="AO154" i="29"/>
  <c r="AW154" i="29"/>
  <c r="AJ151" i="29"/>
  <c r="AR12" i="29"/>
  <c r="AR4" i="29" s="1"/>
  <c r="AZ12" i="29"/>
  <c r="AZ4" i="29" s="1"/>
  <c r="AK154" i="29"/>
  <c r="AU23" i="29"/>
  <c r="AP151" i="29"/>
  <c r="AU52" i="29"/>
  <c r="AQ139" i="29"/>
  <c r="AU141" i="29"/>
  <c r="AP12" i="29"/>
  <c r="AP4" i="29" s="1"/>
  <c r="AU93" i="29"/>
  <c r="AU99" i="29"/>
  <c r="AU113" i="29"/>
  <c r="AP154" i="29"/>
  <c r="AF12" i="29"/>
  <c r="AF4" i="29" s="1"/>
  <c r="AS12" i="29"/>
  <c r="AS4" i="29" s="1"/>
  <c r="BA12" i="29"/>
  <c r="BA4" i="29" s="1"/>
  <c r="AY12" i="29"/>
  <c r="AY4" i="29" s="1"/>
  <c r="AM12" i="29"/>
  <c r="AM4" i="29" s="1"/>
  <c r="AT12" i="29"/>
  <c r="AT4" i="29" s="1"/>
  <c r="BB12" i="29"/>
  <c r="BB4" i="29" s="1"/>
  <c r="AR151" i="29"/>
  <c r="AZ151" i="29"/>
  <c r="BA154" i="29"/>
  <c r="AN167" i="29"/>
  <c r="AI12" i="29"/>
  <c r="AI4" i="29" s="1"/>
  <c r="AN12" i="29"/>
  <c r="AN4" i="29" s="1"/>
  <c r="AV12" i="29"/>
  <c r="AV4" i="29" s="1"/>
  <c r="BC12" i="29"/>
  <c r="BC4" i="29" s="1"/>
  <c r="AU89" i="29"/>
  <c r="AU108" i="29"/>
  <c r="AU115" i="29"/>
  <c r="BB47" i="29"/>
  <c r="BB6" i="29" s="1"/>
  <c r="AU82" i="29"/>
  <c r="AU95" i="29"/>
  <c r="AT119" i="29"/>
  <c r="BB119" i="29"/>
  <c r="AR154" i="29"/>
  <c r="AZ154" i="29"/>
  <c r="AH23" i="29"/>
  <c r="AX23" i="29"/>
  <c r="AG12" i="29"/>
  <c r="AG4" i="29" s="1"/>
  <c r="AQ25" i="29"/>
  <c r="AU87" i="29"/>
  <c r="AU106" i="29"/>
  <c r="AT154" i="29"/>
  <c r="BB154" i="29"/>
  <c r="AQ23" i="29"/>
  <c r="AU137" i="29"/>
  <c r="AU139" i="29"/>
  <c r="AU148" i="29"/>
  <c r="AL23" i="29"/>
  <c r="BD12" i="29"/>
  <c r="BD4" i="29" s="1"/>
  <c r="AF152" i="29"/>
  <c r="BC154" i="29"/>
  <c r="AU19" i="29"/>
  <c r="AU21" i="29"/>
  <c r="AP42" i="29"/>
  <c r="AP5" i="29" s="1"/>
  <c r="AN119" i="29"/>
  <c r="BD119" i="29"/>
  <c r="AU144" i="29"/>
  <c r="AJ58" i="29"/>
  <c r="AO119" i="29"/>
  <c r="AW119" i="29"/>
  <c r="AH44" i="29"/>
  <c r="AP119" i="29"/>
  <c r="AN160" i="29"/>
  <c r="AV160" i="29"/>
  <c r="AH163" i="29"/>
  <c r="AX163" i="29"/>
  <c r="AQ164" i="29"/>
  <c r="AJ119" i="29"/>
  <c r="AR119" i="29"/>
  <c r="AZ119" i="29"/>
  <c r="AU156" i="29"/>
  <c r="AU157" i="29"/>
  <c r="AU158" i="29"/>
  <c r="AU159" i="29"/>
  <c r="AH62" i="29"/>
  <c r="AO47" i="29"/>
  <c r="AO6" i="29" s="1"/>
  <c r="AW47" i="29"/>
  <c r="AW6" i="29" s="1"/>
  <c r="AU59" i="29"/>
  <c r="AU65" i="29"/>
  <c r="AK119" i="29"/>
  <c r="BA119" i="29"/>
  <c r="AV47" i="29"/>
  <c r="AV6" i="29" s="1"/>
  <c r="AH73" i="29"/>
  <c r="AH162" i="29"/>
  <c r="AQ163" i="29"/>
  <c r="AH169" i="29"/>
  <c r="AQ35" i="29"/>
  <c r="AQ37" i="29"/>
  <c r="BD42" i="29"/>
  <c r="BD5" i="29" s="1"/>
  <c r="AQ57" i="29"/>
  <c r="AU60" i="29"/>
  <c r="AQ116" i="29"/>
  <c r="AU118" i="29"/>
  <c r="BC120" i="29"/>
  <c r="BC119" i="29" s="1"/>
  <c r="AU121" i="29"/>
  <c r="AU122" i="29"/>
  <c r="AU123" i="29"/>
  <c r="AU124" i="29"/>
  <c r="AU125" i="29"/>
  <c r="AU126" i="29"/>
  <c r="AL138" i="29"/>
  <c r="AG101" i="29"/>
  <c r="AS101" i="29"/>
  <c r="AQ29" i="29"/>
  <c r="AJ47" i="29"/>
  <c r="AJ6" i="29" s="1"/>
  <c r="AR47" i="29"/>
  <c r="AR6" i="29" s="1"/>
  <c r="AZ47" i="29"/>
  <c r="AZ6" i="29" s="1"/>
  <c r="AJ69" i="29"/>
  <c r="AH98" i="29"/>
  <c r="AU138" i="29"/>
  <c r="AH146" i="29"/>
  <c r="AU150" i="29"/>
  <c r="AK167" i="29"/>
  <c r="AG160" i="29"/>
  <c r="AU64" i="29"/>
  <c r="AU72" i="29"/>
  <c r="AG69" i="29"/>
  <c r="AG154" i="29"/>
  <c r="AK55" i="29"/>
  <c r="AQ15" i="29"/>
  <c r="AU37" i="29"/>
  <c r="AU76" i="29"/>
  <c r="AH77" i="29"/>
  <c r="AU91" i="29"/>
  <c r="AH92" i="29"/>
  <c r="AU97" i="29"/>
  <c r="AT101" i="29"/>
  <c r="BB101" i="29"/>
  <c r="AU104" i="29"/>
  <c r="AX105" i="29"/>
  <c r="AQ107" i="29"/>
  <c r="AP111" i="29"/>
  <c r="AU142" i="29"/>
  <c r="AQ150" i="29"/>
  <c r="AK151" i="29"/>
  <c r="AS151" i="29"/>
  <c r="BA151" i="29"/>
  <c r="AL153" i="29"/>
  <c r="AO160" i="29"/>
  <c r="AX162" i="29"/>
  <c r="AO167" i="29"/>
  <c r="AW167" i="29"/>
  <c r="AX169" i="29"/>
  <c r="BA171" i="29"/>
  <c r="BB171" i="29"/>
  <c r="AX177" i="29"/>
  <c r="AX176" i="29" s="1"/>
  <c r="AG171" i="29"/>
  <c r="AU31" i="29"/>
  <c r="AT47" i="29"/>
  <c r="AT6" i="29" s="1"/>
  <c r="AL52" i="29"/>
  <c r="AU56" i="29"/>
  <c r="AQ65" i="29"/>
  <c r="BB69" i="29"/>
  <c r="AU116" i="29"/>
  <c r="AU140" i="29"/>
  <c r="AH141" i="29"/>
  <c r="AX141" i="29"/>
  <c r="AH142" i="29"/>
  <c r="AL149" i="29"/>
  <c r="AI160" i="29"/>
  <c r="AP160" i="29"/>
  <c r="AX161" i="29"/>
  <c r="AQ162" i="29"/>
  <c r="AX175" i="29"/>
  <c r="AG55" i="29"/>
  <c r="AU25" i="29"/>
  <c r="AU27" i="29"/>
  <c r="AU50" i="29"/>
  <c r="AH72" i="29"/>
  <c r="AX72" i="29"/>
  <c r="AH75" i="29"/>
  <c r="AH83" i="29"/>
  <c r="AH90" i="29"/>
  <c r="AH96" i="29"/>
  <c r="AH103" i="29"/>
  <c r="AX109" i="29"/>
  <c r="AU147" i="29"/>
  <c r="AU149" i="29"/>
  <c r="AH155" i="29"/>
  <c r="AH156" i="29"/>
  <c r="AX156" i="29"/>
  <c r="AH157" i="29"/>
  <c r="AX157" i="29"/>
  <c r="AH158" i="29"/>
  <c r="AX158" i="29"/>
  <c r="AH159" i="29"/>
  <c r="AX159" i="29"/>
  <c r="AJ160" i="29"/>
  <c r="AZ160" i="29"/>
  <c r="AH166" i="29"/>
  <c r="AX166" i="29"/>
  <c r="AX174" i="29"/>
  <c r="AQ175" i="29"/>
  <c r="AG42" i="29"/>
  <c r="AG5" i="29" s="1"/>
  <c r="AG136" i="29"/>
  <c r="AU63" i="29"/>
  <c r="AU66" i="29"/>
  <c r="AU114" i="29"/>
  <c r="AQ142" i="29"/>
  <c r="AL145" i="29"/>
  <c r="AH153" i="29"/>
  <c r="AK160" i="29"/>
  <c r="AS160" i="29"/>
  <c r="BA160" i="29"/>
  <c r="AH165" i="29"/>
  <c r="AX165" i="29"/>
  <c r="AQ166" i="29"/>
  <c r="AH173" i="29"/>
  <c r="AG58" i="29"/>
  <c r="AG119" i="29"/>
  <c r="AG167" i="29"/>
  <c r="AH21" i="29"/>
  <c r="AX27" i="29"/>
  <c r="AX29" i="29"/>
  <c r="AQ31" i="29"/>
  <c r="AL60" i="29"/>
  <c r="AQ109" i="29"/>
  <c r="AU143" i="29"/>
  <c r="AU145" i="29"/>
  <c r="AH147" i="29"/>
  <c r="AX147" i="29"/>
  <c r="AH148" i="29"/>
  <c r="AM160" i="29"/>
  <c r="AT160" i="29"/>
  <c r="BB160" i="29"/>
  <c r="AH164" i="29"/>
  <c r="AX164" i="29"/>
  <c r="AQ165" i="29"/>
  <c r="AG47" i="29"/>
  <c r="AG6" i="29" s="1"/>
  <c r="AG111" i="29"/>
  <c r="AH15" i="29"/>
  <c r="AL15" i="29"/>
  <c r="AX17" i="29"/>
  <c r="AH19" i="29"/>
  <c r="AU29" i="29"/>
  <c r="AH33" i="29"/>
  <c r="AX39" i="29"/>
  <c r="AX44" i="29"/>
  <c r="AK47" i="29"/>
  <c r="AK6" i="29" s="1"/>
  <c r="AL56" i="29"/>
  <c r="AU62" i="29"/>
  <c r="AL64" i="29"/>
  <c r="AL65" i="29"/>
  <c r="AN69" i="29"/>
  <c r="AU71" i="29"/>
  <c r="AU75" i="29"/>
  <c r="AU83" i="29"/>
  <c r="AU90" i="29"/>
  <c r="AH91" i="29"/>
  <c r="AU96" i="29"/>
  <c r="AH97" i="29"/>
  <c r="AN101" i="29"/>
  <c r="AV101" i="29"/>
  <c r="BD101" i="29"/>
  <c r="AU103" i="29"/>
  <c r="AX104" i="29"/>
  <c r="AQ106" i="29"/>
  <c r="AU109" i="29"/>
  <c r="AX110" i="29"/>
  <c r="AS136" i="29"/>
  <c r="AX140" i="29"/>
  <c r="AH143" i="29"/>
  <c r="AL150" i="29"/>
  <c r="AU153" i="29"/>
  <c r="AH161" i="29"/>
  <c r="AP167" i="29"/>
  <c r="AT171" i="29"/>
  <c r="AL175" i="29"/>
  <c r="AH177" i="29"/>
  <c r="BC55" i="29"/>
  <c r="AO101" i="29"/>
  <c r="AN136" i="29"/>
  <c r="BB136" i="29"/>
  <c r="AJ167" i="29"/>
  <c r="AR167" i="29"/>
  <c r="AZ167" i="29"/>
  <c r="AN171" i="29"/>
  <c r="AV171" i="29"/>
  <c r="AL174" i="29"/>
  <c r="AQ19" i="29"/>
  <c r="AQ33" i="29"/>
  <c r="AL35" i="29"/>
  <c r="AL37" i="29"/>
  <c r="AQ44" i="29"/>
  <c r="AU57" i="29"/>
  <c r="AU61" i="29"/>
  <c r="AX62" i="29"/>
  <c r="AH63" i="29"/>
  <c r="AU67" i="29"/>
  <c r="AI69" i="29"/>
  <c r="AP69" i="29"/>
  <c r="AX71" i="29"/>
  <c r="AU81" i="29"/>
  <c r="AH82" i="29"/>
  <c r="AH84" i="29"/>
  <c r="AU88" i="29"/>
  <c r="AH89" i="29"/>
  <c r="AU94" i="29"/>
  <c r="AH95" i="29"/>
  <c r="AU100" i="29"/>
  <c r="AI101" i="29"/>
  <c r="AP101" i="29"/>
  <c r="AU107" i="29"/>
  <c r="AX108" i="29"/>
  <c r="AQ110" i="29"/>
  <c r="AL139" i="29"/>
  <c r="AX146" i="29"/>
  <c r="AW151" i="29"/>
  <c r="BA167" i="29"/>
  <c r="AO171" i="29"/>
  <c r="AW171" i="29"/>
  <c r="AX173" i="29"/>
  <c r="AJ171" i="29"/>
  <c r="AQ174" i="29"/>
  <c r="AQ17" i="29"/>
  <c r="AL33" i="29"/>
  <c r="AL39" i="29"/>
  <c r="AH52" i="29"/>
  <c r="AQ60" i="29"/>
  <c r="AX60" i="29"/>
  <c r="AH61" i="29"/>
  <c r="AX61" i="29"/>
  <c r="AH64" i="29"/>
  <c r="AX66" i="29"/>
  <c r="AH67" i="29"/>
  <c r="AR69" i="29"/>
  <c r="AZ69" i="29"/>
  <c r="AH81" i="29"/>
  <c r="AH88" i="29"/>
  <c r="AH94" i="29"/>
  <c r="AH100" i="29"/>
  <c r="AJ101" i="29"/>
  <c r="AR101" i="29"/>
  <c r="AZ101" i="29"/>
  <c r="AX107" i="29"/>
  <c r="AV111" i="29"/>
  <c r="AL114" i="29"/>
  <c r="AL115" i="29"/>
  <c r="AH118" i="29"/>
  <c r="AH121" i="29"/>
  <c r="AH123" i="29"/>
  <c r="AH124" i="29"/>
  <c r="AH125" i="29"/>
  <c r="AH126" i="29"/>
  <c r="AL143" i="29"/>
  <c r="AQ144" i="29"/>
  <c r="AX145" i="29"/>
  <c r="AQ157" i="29"/>
  <c r="AT167" i="29"/>
  <c r="BB167" i="29"/>
  <c r="AH172" i="29"/>
  <c r="AQ173" i="29"/>
  <c r="AL21" i="29"/>
  <c r="AL25" i="29"/>
  <c r="AU33" i="29"/>
  <c r="AU39" i="29"/>
  <c r="AP47" i="29"/>
  <c r="AP6" i="29" s="1"/>
  <c r="AH50" i="29"/>
  <c r="AX52" i="29"/>
  <c r="AZ55" i="29"/>
  <c r="AQ62" i="29"/>
  <c r="AQ63" i="29"/>
  <c r="AQ67" i="29"/>
  <c r="AK69" i="29"/>
  <c r="BA69" i="29"/>
  <c r="AQ71" i="29"/>
  <c r="AU77" i="29"/>
  <c r="AH87" i="29"/>
  <c r="AU92" i="29"/>
  <c r="AH93" i="29"/>
  <c r="AU98" i="29"/>
  <c r="AH99" i="29"/>
  <c r="BA101" i="29"/>
  <c r="AU105" i="29"/>
  <c r="AX106" i="29"/>
  <c r="AQ108" i="29"/>
  <c r="AO111" i="29"/>
  <c r="AH117" i="29"/>
  <c r="AX117" i="29"/>
  <c r="AY136" i="29"/>
  <c r="AL144" i="29"/>
  <c r="AH170" i="29"/>
  <c r="AX170" i="29"/>
  <c r="AU175" i="29"/>
  <c r="AW42" i="29"/>
  <c r="AW5" i="29" s="1"/>
  <c r="AX59" i="29"/>
  <c r="AY58" i="29"/>
  <c r="AU102" i="29"/>
  <c r="AW101" i="29"/>
  <c r="AU17" i="29"/>
  <c r="AQ27" i="29"/>
  <c r="AH31" i="29"/>
  <c r="AQ39" i="29"/>
  <c r="AJ42" i="29"/>
  <c r="AJ5" i="29" s="1"/>
  <c r="AR42" i="29"/>
  <c r="AR5" i="29" s="1"/>
  <c r="AX43" i="29"/>
  <c r="AY42" i="29"/>
  <c r="AY5" i="29" s="1"/>
  <c r="AH48" i="29"/>
  <c r="AI47" i="29"/>
  <c r="AI6" i="29" s="1"/>
  <c r="BD47" i="29"/>
  <c r="BD6" i="29" s="1"/>
  <c r="AL57" i="29"/>
  <c r="AM55" i="29"/>
  <c r="AT55" i="29"/>
  <c r="BA55" i="29"/>
  <c r="AK58" i="29"/>
  <c r="AS58" i="29"/>
  <c r="AZ58" i="29"/>
  <c r="AQ66" i="29"/>
  <c r="AX67" i="29"/>
  <c r="AH70" i="29"/>
  <c r="AH71" i="29"/>
  <c r="AX73" i="29"/>
  <c r="AX75" i="29"/>
  <c r="AH76" i="29"/>
  <c r="AX76" i="29"/>
  <c r="AX77" i="29"/>
  <c r="AH79" i="29"/>
  <c r="AX79" i="29"/>
  <c r="AX81" i="29"/>
  <c r="AX82" i="29"/>
  <c r="AX83" i="29"/>
  <c r="AX84" i="29"/>
  <c r="AX85" i="29"/>
  <c r="AX87" i="29"/>
  <c r="AX88" i="29"/>
  <c r="AX89" i="29"/>
  <c r="AX90" i="29"/>
  <c r="AX91" i="29"/>
  <c r="AX92" i="29"/>
  <c r="AX93" i="29"/>
  <c r="AX94" i="29"/>
  <c r="AX95" i="29"/>
  <c r="AX96" i="29"/>
  <c r="AX97" i="29"/>
  <c r="AX98" i="29"/>
  <c r="AX99" i="29"/>
  <c r="AX100" i="29"/>
  <c r="AX102" i="29"/>
  <c r="AY101" i="29"/>
  <c r="AX103" i="29"/>
  <c r="AH112" i="29"/>
  <c r="AI111" i="29"/>
  <c r="AW111" i="29"/>
  <c r="BD111" i="29"/>
  <c r="AH43" i="29"/>
  <c r="AI42" i="29"/>
  <c r="AI5" i="29" s="1"/>
  <c r="AU120" i="29"/>
  <c r="AV119" i="29"/>
  <c r="AL27" i="29"/>
  <c r="AL29" i="29"/>
  <c r="AK42" i="29"/>
  <c r="AK5" i="29" s="1"/>
  <c r="AQ43" i="29"/>
  <c r="AS42" i="29"/>
  <c r="AS5" i="29" s="1"/>
  <c r="AZ42" i="29"/>
  <c r="AZ5" i="29" s="1"/>
  <c r="AX48" i="29"/>
  <c r="AY47" i="29"/>
  <c r="AY6" i="29" s="1"/>
  <c r="AX50" i="29"/>
  <c r="AN55" i="29"/>
  <c r="BB55" i="29"/>
  <c r="AL59" i="29"/>
  <c r="AM58" i="29"/>
  <c r="AT58" i="29"/>
  <c r="BA58" i="29"/>
  <c r="AQ61" i="29"/>
  <c r="AL66" i="29"/>
  <c r="AQ70" i="29"/>
  <c r="AS69" i="29"/>
  <c r="AQ72" i="29"/>
  <c r="AR111" i="29"/>
  <c r="AH116" i="29"/>
  <c r="AX116" i="29"/>
  <c r="AP171" i="29"/>
  <c r="AQ59" i="29"/>
  <c r="AR58" i="29"/>
  <c r="AX19" i="29"/>
  <c r="AX31" i="29"/>
  <c r="AU35" i="29"/>
  <c r="AL43" i="29"/>
  <c r="AM42" i="29"/>
  <c r="AM5" i="29" s="1"/>
  <c r="AT42" i="29"/>
  <c r="AT5" i="29" s="1"/>
  <c r="BA42" i="29"/>
  <c r="BA5" i="29" s="1"/>
  <c r="AQ48" i="29"/>
  <c r="AS47" i="29"/>
  <c r="AS6" i="29" s="1"/>
  <c r="AQ50" i="29"/>
  <c r="AQ52" i="29"/>
  <c r="AH56" i="29"/>
  <c r="AO55" i="29"/>
  <c r="AV55" i="29"/>
  <c r="AN58" i="29"/>
  <c r="BB58" i="29"/>
  <c r="AL61" i="29"/>
  <c r="AX63" i="29"/>
  <c r="AL67" i="29"/>
  <c r="AL70" i="29"/>
  <c r="AM69" i="29"/>
  <c r="AT69" i="29"/>
  <c r="AL71" i="29"/>
  <c r="AL72" i="29"/>
  <c r="AQ73" i="29"/>
  <c r="AQ75" i="29"/>
  <c r="AQ76" i="29"/>
  <c r="AQ77" i="29"/>
  <c r="AQ79" i="29"/>
  <c r="AQ81" i="29"/>
  <c r="AQ82" i="29"/>
  <c r="AQ83" i="29"/>
  <c r="AQ84" i="29"/>
  <c r="AH85" i="29"/>
  <c r="AQ85" i="29"/>
  <c r="AQ87" i="29"/>
  <c r="AQ88" i="29"/>
  <c r="AQ89" i="29"/>
  <c r="AQ90" i="29"/>
  <c r="AQ91" i="29"/>
  <c r="AQ92" i="29"/>
  <c r="AQ93" i="29"/>
  <c r="AQ94" i="29"/>
  <c r="AQ95" i="29"/>
  <c r="AQ96" i="29"/>
  <c r="AQ97" i="29"/>
  <c r="AQ98" i="29"/>
  <c r="AQ99" i="29"/>
  <c r="AQ100" i="29"/>
  <c r="AH102" i="29"/>
  <c r="AK101" i="29"/>
  <c r="AQ102" i="29"/>
  <c r="AK111" i="29"/>
  <c r="AX115" i="29"/>
  <c r="BC168" i="29"/>
  <c r="BC167" i="29" s="1"/>
  <c r="BD167" i="29"/>
  <c r="AS55" i="29"/>
  <c r="AX15" i="29"/>
  <c r="AX21" i="29"/>
  <c r="AH25" i="29"/>
  <c r="AL31" i="29"/>
  <c r="AX33" i="29"/>
  <c r="AH35" i="29"/>
  <c r="AX35" i="29"/>
  <c r="AH37" i="29"/>
  <c r="AL44" i="29"/>
  <c r="AN42" i="29"/>
  <c r="AN5" i="29" s="1"/>
  <c r="AU43" i="29"/>
  <c r="BB42" i="29"/>
  <c r="BB5" i="29" s="1"/>
  <c r="AL48" i="29"/>
  <c r="AM47" i="29"/>
  <c r="AM6" i="29" s="1"/>
  <c r="BA47" i="29"/>
  <c r="BA6" i="29" s="1"/>
  <c r="AX56" i="29"/>
  <c r="AH57" i="29"/>
  <c r="AI55" i="29"/>
  <c r="AP55" i="29"/>
  <c r="AW55" i="29"/>
  <c r="BD55" i="29"/>
  <c r="AO58" i="29"/>
  <c r="AV58" i="29"/>
  <c r="BC59" i="29"/>
  <c r="BC58" i="29" s="1"/>
  <c r="BD58" i="29"/>
  <c r="AL62" i="29"/>
  <c r="AX64" i="29"/>
  <c r="AH65" i="29"/>
  <c r="AU70" i="29"/>
  <c r="AV69" i="29"/>
  <c r="BC69" i="29"/>
  <c r="AL73" i="29"/>
  <c r="AL75" i="29"/>
  <c r="AL76" i="29"/>
  <c r="AL77" i="29"/>
  <c r="AL79" i="29"/>
  <c r="AL81" i="29"/>
  <c r="AL82" i="29"/>
  <c r="AL83" i="29"/>
  <c r="AL84" i="29"/>
  <c r="AL85" i="29"/>
  <c r="AL87" i="29"/>
  <c r="AL88" i="29"/>
  <c r="AL89" i="29"/>
  <c r="AL90" i="29"/>
  <c r="AL91" i="29"/>
  <c r="AL92" i="29"/>
  <c r="AL93" i="29"/>
  <c r="AL94" i="29"/>
  <c r="AL95" i="29"/>
  <c r="AL96" i="29"/>
  <c r="AL97" i="29"/>
  <c r="AL98" i="29"/>
  <c r="AL99" i="29"/>
  <c r="AL100" i="29"/>
  <c r="AL102" i="29"/>
  <c r="AM101" i="29"/>
  <c r="AL103" i="29"/>
  <c r="AZ136" i="29"/>
  <c r="AU155" i="29"/>
  <c r="AV154" i="29"/>
  <c r="BC161" i="29"/>
  <c r="BC160" i="29" s="1"/>
  <c r="BD160" i="29"/>
  <c r="AX70" i="29"/>
  <c r="AY69" i="29"/>
  <c r="BC111" i="29"/>
  <c r="AU13" i="29"/>
  <c r="AU15" i="29"/>
  <c r="AL17" i="29"/>
  <c r="AL19" i="29"/>
  <c r="AQ21" i="29"/>
  <c r="AX25" i="29"/>
  <c r="AH27" i="29"/>
  <c r="AH29" i="29"/>
  <c r="AX37" i="29"/>
  <c r="AH39" i="29"/>
  <c r="AU44" i="29"/>
  <c r="AO42" i="29"/>
  <c r="AO5" i="29" s="1"/>
  <c r="AV42" i="29"/>
  <c r="AV5" i="29" s="1"/>
  <c r="BC43" i="29"/>
  <c r="BC42" i="29" s="1"/>
  <c r="BC5" i="29" s="1"/>
  <c r="AN47" i="29"/>
  <c r="AN6" i="29" s="1"/>
  <c r="AU48" i="29"/>
  <c r="AL50" i="29"/>
  <c r="AQ56" i="29"/>
  <c r="AJ55" i="29"/>
  <c r="AR55" i="29"/>
  <c r="AX57" i="29"/>
  <c r="AY55" i="29"/>
  <c r="AH59" i="29"/>
  <c r="AI58" i="29"/>
  <c r="AP58" i="29"/>
  <c r="AW58" i="29"/>
  <c r="AH60" i="29"/>
  <c r="AL63" i="29"/>
  <c r="AQ64" i="29"/>
  <c r="AX65" i="29"/>
  <c r="AH66" i="29"/>
  <c r="AO69" i="29"/>
  <c r="AW69" i="29"/>
  <c r="BD69" i="29"/>
  <c r="AU73" i="29"/>
  <c r="AU79" i="29"/>
  <c r="AU84" i="29"/>
  <c r="AU85" i="29"/>
  <c r="BC102" i="29"/>
  <c r="BC101" i="29" s="1"/>
  <c r="AU110" i="29"/>
  <c r="AN111" i="29"/>
  <c r="AU112" i="29"/>
  <c r="BB111" i="29"/>
  <c r="AL113" i="29"/>
  <c r="AQ114" i="29"/>
  <c r="AQ115" i="29"/>
  <c r="AU117" i="29"/>
  <c r="AL120" i="29"/>
  <c r="AM119" i="29"/>
  <c r="AL121" i="29"/>
  <c r="AL122" i="29"/>
  <c r="AL123" i="29"/>
  <c r="AL124" i="29"/>
  <c r="AL125" i="29"/>
  <c r="AL126" i="29"/>
  <c r="AL137" i="29"/>
  <c r="AM136" i="29"/>
  <c r="AT136" i="29"/>
  <c r="BA136" i="29"/>
  <c r="AQ138" i="29"/>
  <c r="AX139" i="29"/>
  <c r="AH140" i="29"/>
  <c r="AU146" i="29"/>
  <c r="AQ145" i="29"/>
  <c r="AL152" i="29"/>
  <c r="AM151" i="29"/>
  <c r="AT151" i="29"/>
  <c r="BB151" i="29"/>
  <c r="BD154" i="29"/>
  <c r="AU161" i="29"/>
  <c r="AW160" i="29"/>
  <c r="AU162" i="29"/>
  <c r="AU163" i="29"/>
  <c r="AU164" i="29"/>
  <c r="AU165" i="29"/>
  <c r="AU166" i="29"/>
  <c r="AH168" i="29"/>
  <c r="AI167" i="29"/>
  <c r="AX168" i="29"/>
  <c r="AY167" i="29"/>
  <c r="AX172" i="29"/>
  <c r="AY171" i="29"/>
  <c r="AO136" i="29"/>
  <c r="AV136" i="29"/>
  <c r="BC136" i="29"/>
  <c r="AQ140" i="29"/>
  <c r="AQ146" i="29"/>
  <c r="AN151" i="29"/>
  <c r="AU152" i="29"/>
  <c r="AV151" i="29"/>
  <c r="AX155" i="29"/>
  <c r="AY154" i="29"/>
  <c r="AQ172" i="29"/>
  <c r="AR171" i="29"/>
  <c r="AZ171" i="29"/>
  <c r="AQ177" i="29"/>
  <c r="AQ176" i="29" s="1"/>
  <c r="AR176" i="29"/>
  <c r="BD151" i="29"/>
  <c r="AY160" i="29"/>
  <c r="AY176" i="29"/>
  <c r="AJ111" i="29"/>
  <c r="AX112" i="29"/>
  <c r="AY111" i="29"/>
  <c r="AH113" i="29"/>
  <c r="AL116" i="29"/>
  <c r="AQ117" i="29"/>
  <c r="AX118" i="29"/>
  <c r="AH120" i="29"/>
  <c r="AF119" i="29" s="1"/>
  <c r="AX120" i="29"/>
  <c r="AY119" i="29"/>
  <c r="AX121" i="29"/>
  <c r="AH122" i="29"/>
  <c r="AX122" i="29"/>
  <c r="AX123" i="29"/>
  <c r="AX124" i="29"/>
  <c r="AX125" i="29"/>
  <c r="AX126" i="29"/>
  <c r="AH137" i="29"/>
  <c r="AI136" i="29"/>
  <c r="AP136" i="29"/>
  <c r="AW136" i="29"/>
  <c r="BD136" i="29"/>
  <c r="AL140" i="29"/>
  <c r="AQ141" i="29"/>
  <c r="AX142" i="29"/>
  <c r="AL146" i="29"/>
  <c r="AQ147" i="29"/>
  <c r="AX148" i="29"/>
  <c r="AH149" i="29"/>
  <c r="AO151" i="29"/>
  <c r="AX153" i="29"/>
  <c r="AQ161" i="29"/>
  <c r="AR160" i="29"/>
  <c r="AQ168" i="29"/>
  <c r="AS167" i="29"/>
  <c r="AQ169" i="29"/>
  <c r="AQ170" i="29"/>
  <c r="AK171" i="29"/>
  <c r="AS171" i="29"/>
  <c r="AL173" i="29"/>
  <c r="AQ103" i="29"/>
  <c r="AH104" i="29"/>
  <c r="AQ104" i="29"/>
  <c r="AH105" i="29"/>
  <c r="AQ105" i="29"/>
  <c r="AH106" i="29"/>
  <c r="AH107" i="29"/>
  <c r="AH108" i="29"/>
  <c r="AH109" i="29"/>
  <c r="AH110" i="29"/>
  <c r="AQ112" i="29"/>
  <c r="AS111" i="29"/>
  <c r="AZ111" i="29"/>
  <c r="AX113" i="29"/>
  <c r="AH114" i="29"/>
  <c r="AL117" i="29"/>
  <c r="AQ118" i="29"/>
  <c r="AJ136" i="29"/>
  <c r="AR136" i="29"/>
  <c r="AX137" i="29"/>
  <c r="AH138" i="29"/>
  <c r="AL141" i="29"/>
  <c r="AX143" i="29"/>
  <c r="AH144" i="29"/>
  <c r="AL147" i="29"/>
  <c r="AQ148" i="29"/>
  <c r="AX149" i="29"/>
  <c r="AH150" i="29"/>
  <c r="AH152" i="29"/>
  <c r="AI151" i="29"/>
  <c r="AX152" i="29"/>
  <c r="AY151" i="29"/>
  <c r="AQ153" i="29"/>
  <c r="AQ155" i="29"/>
  <c r="AS154" i="29"/>
  <c r="AQ156" i="29"/>
  <c r="AQ158" i="29"/>
  <c r="AQ159" i="29"/>
  <c r="AL168" i="29"/>
  <c r="AM167" i="29"/>
  <c r="AL169" i="29"/>
  <c r="AL170" i="29"/>
  <c r="AL172" i="29"/>
  <c r="AM171" i="29"/>
  <c r="AU173" i="29"/>
  <c r="AU174" i="29"/>
  <c r="AL177" i="29"/>
  <c r="AM176" i="29"/>
  <c r="AL104" i="29"/>
  <c r="AL105" i="29"/>
  <c r="AL106" i="29"/>
  <c r="AL107" i="29"/>
  <c r="AL108" i="29"/>
  <c r="AL109" i="29"/>
  <c r="AL110" i="29"/>
  <c r="AL112" i="29"/>
  <c r="AM111" i="29"/>
  <c r="AT111" i="29"/>
  <c r="BA111" i="29"/>
  <c r="AQ113" i="29"/>
  <c r="AX114" i="29"/>
  <c r="AH115" i="29"/>
  <c r="AL118" i="29"/>
  <c r="AQ120" i="29"/>
  <c r="AS119" i="29"/>
  <c r="AQ121" i="29"/>
  <c r="AQ122" i="29"/>
  <c r="AQ123" i="29"/>
  <c r="AQ124" i="29"/>
  <c r="AQ125" i="29"/>
  <c r="AQ126" i="29"/>
  <c r="AK136" i="29"/>
  <c r="AQ137" i="29"/>
  <c r="AX138" i="29"/>
  <c r="AH139" i="29"/>
  <c r="AL142" i="29"/>
  <c r="AQ143" i="29"/>
  <c r="AX144" i="29"/>
  <c r="AH145" i="29"/>
  <c r="AL148" i="29"/>
  <c r="AQ149" i="29"/>
  <c r="AX150" i="29"/>
  <c r="AQ152" i="29"/>
  <c r="AL155" i="29"/>
  <c r="AM154" i="29"/>
  <c r="AL156" i="29"/>
  <c r="AL157" i="29"/>
  <c r="AL158" i="29"/>
  <c r="AL159" i="29"/>
  <c r="AL161" i="29"/>
  <c r="AL162" i="29"/>
  <c r="AL163" i="29"/>
  <c r="AL164" i="29"/>
  <c r="AL165" i="29"/>
  <c r="AL166" i="29"/>
  <c r="AU168" i="29"/>
  <c r="AV167" i="29"/>
  <c r="AU169" i="29"/>
  <c r="AU170" i="29"/>
  <c r="AU172" i="29"/>
  <c r="BC172" i="29"/>
  <c r="BC171" i="29" s="1"/>
  <c r="BD171" i="29"/>
  <c r="AH174" i="29"/>
  <c r="AH175" i="29"/>
  <c r="AU177" i="29"/>
  <c r="AU176" i="29" s="1"/>
  <c r="AV176" i="29"/>
  <c r="BC177" i="29"/>
  <c r="BC176" i="29" s="1"/>
  <c r="BD176" i="29"/>
  <c r="AI119" i="29"/>
  <c r="AI154" i="29"/>
  <c r="AI171" i="29"/>
  <c r="AX13" i="29"/>
  <c r="AQ13" i="29"/>
  <c r="AL13" i="29"/>
  <c r="AX46" i="30" l="1"/>
  <c r="AN3" i="30"/>
  <c r="P205" i="23"/>
  <c r="AE3" i="30"/>
  <c r="G205" i="23"/>
  <c r="AU3" i="30"/>
  <c r="F204" i="23"/>
  <c r="AS3" i="30"/>
  <c r="U205" i="23"/>
  <c r="AR3" i="30"/>
  <c r="T205" i="23"/>
  <c r="AP3" i="30"/>
  <c r="R205" i="23"/>
  <c r="AJ3" i="30"/>
  <c r="L205" i="23"/>
  <c r="AM3" i="30"/>
  <c r="O205" i="23"/>
  <c r="AL3" i="30"/>
  <c r="N205" i="23"/>
  <c r="AT3" i="30"/>
  <c r="V205" i="23"/>
  <c r="AK3" i="30"/>
  <c r="M205" i="23"/>
  <c r="AO3" i="30"/>
  <c r="Q205" i="23"/>
  <c r="AQ3" i="30"/>
  <c r="S205" i="23"/>
  <c r="F12" i="30"/>
  <c r="AC4" i="30"/>
  <c r="AC3" i="30" s="1"/>
  <c r="C35" i="24" s="1"/>
  <c r="C19" i="24" s="1"/>
  <c r="C5" i="24" s="1"/>
  <c r="AD3" i="30"/>
  <c r="AK9" i="29"/>
  <c r="AC44" i="29"/>
  <c r="AC43" i="29"/>
  <c r="BE9" i="29"/>
  <c r="AR9" i="29"/>
  <c r="AJ9" i="29"/>
  <c r="BD7" i="29"/>
  <c r="BB7" i="29"/>
  <c r="AP9" i="29"/>
  <c r="BE7" i="29"/>
  <c r="AM7" i="29"/>
  <c r="AZ7" i="29"/>
  <c r="AR7" i="29"/>
  <c r="AW7" i="29"/>
  <c r="AK7" i="29"/>
  <c r="AW9" i="29"/>
  <c r="BC9" i="29"/>
  <c r="AJ7" i="29"/>
  <c r="AP7" i="29"/>
  <c r="BC7" i="29"/>
  <c r="AI7" i="29"/>
  <c r="AS7" i="29"/>
  <c r="BB9" i="29"/>
  <c r="AG9" i="29"/>
  <c r="AG7" i="29"/>
  <c r="BD9" i="29"/>
  <c r="AV9" i="29"/>
  <c r="AO9" i="29"/>
  <c r="AZ9" i="29"/>
  <c r="AV7" i="29"/>
  <c r="AN7" i="29"/>
  <c r="BA7" i="29"/>
  <c r="AY9" i="29"/>
  <c r="AN9" i="29"/>
  <c r="AS9" i="29"/>
  <c r="AM9" i="29"/>
  <c r="AI9" i="29"/>
  <c r="BA9" i="29"/>
  <c r="AT9" i="29"/>
  <c r="AY7" i="29"/>
  <c r="AO7" i="29"/>
  <c r="AT7" i="29"/>
  <c r="AQ128" i="29"/>
  <c r="AQ8" i="29" s="1"/>
  <c r="AC133" i="29"/>
  <c r="AC134" i="29"/>
  <c r="AU128" i="29"/>
  <c r="AU8" i="29" s="1"/>
  <c r="AC130" i="29"/>
  <c r="AC131" i="29"/>
  <c r="AL128" i="29"/>
  <c r="AL8" i="29" s="1"/>
  <c r="AC132" i="29"/>
  <c r="AH167" i="29"/>
  <c r="AC129" i="29"/>
  <c r="AH128" i="29"/>
  <c r="AH8" i="29" s="1"/>
  <c r="AX128" i="29"/>
  <c r="AX8" i="29" s="1"/>
  <c r="AC159" i="29"/>
  <c r="AC23" i="29"/>
  <c r="AC115" i="29"/>
  <c r="AC108" i="29"/>
  <c r="AL151" i="29"/>
  <c r="AC145" i="29"/>
  <c r="AC87" i="29"/>
  <c r="AC19" i="29"/>
  <c r="AC59" i="29"/>
  <c r="AC65" i="29"/>
  <c r="AC71" i="29"/>
  <c r="AQ12" i="29"/>
  <c r="AQ4" i="29" s="1"/>
  <c r="AC125" i="29"/>
  <c r="AC156" i="29"/>
  <c r="AC96" i="29"/>
  <c r="AC98" i="29"/>
  <c r="AC79" i="29"/>
  <c r="AU12" i="29"/>
  <c r="AU4" i="29" s="1"/>
  <c r="AC89" i="29"/>
  <c r="AC37" i="29"/>
  <c r="AC102" i="29"/>
  <c r="AC124" i="29"/>
  <c r="AC94" i="29"/>
  <c r="AC63" i="29"/>
  <c r="AC91" i="29"/>
  <c r="AC15" i="29"/>
  <c r="AC155" i="29"/>
  <c r="AC97" i="29"/>
  <c r="AC162" i="29"/>
  <c r="AL12" i="29"/>
  <c r="AL4" i="29" s="1"/>
  <c r="AX12" i="29"/>
  <c r="AX4" i="29" s="1"/>
  <c r="AC139" i="29"/>
  <c r="AC138" i="29"/>
  <c r="AC114" i="29"/>
  <c r="AC109" i="29"/>
  <c r="AU151" i="29"/>
  <c r="AC17" i="29"/>
  <c r="AC93" i="29"/>
  <c r="AC164" i="29"/>
  <c r="AC92" i="29"/>
  <c r="AC77" i="29"/>
  <c r="AC165" i="29"/>
  <c r="AC175" i="29"/>
  <c r="AC161" i="29"/>
  <c r="AC104" i="29"/>
  <c r="AC76" i="29"/>
  <c r="AC170" i="29"/>
  <c r="AC50" i="29"/>
  <c r="AC64" i="29"/>
  <c r="AC33" i="29"/>
  <c r="AC147" i="29"/>
  <c r="AC173" i="29"/>
  <c r="AC166" i="29"/>
  <c r="AC158" i="29"/>
  <c r="AC83" i="29"/>
  <c r="AC73" i="29"/>
  <c r="AC174" i="29"/>
  <c r="AC107" i="29"/>
  <c r="AC149" i="29"/>
  <c r="AC60" i="29"/>
  <c r="AX55" i="29"/>
  <c r="AC35" i="29"/>
  <c r="AC56" i="29"/>
  <c r="AC121" i="29"/>
  <c r="AC81" i="29"/>
  <c r="AC153" i="29"/>
  <c r="AC75" i="29"/>
  <c r="AC163" i="29"/>
  <c r="AC82" i="29"/>
  <c r="AC39" i="29"/>
  <c r="AC144" i="29"/>
  <c r="AC113" i="29"/>
  <c r="AC140" i="29"/>
  <c r="AC116" i="29"/>
  <c r="AC172" i="29"/>
  <c r="AC118" i="29"/>
  <c r="AC61" i="29"/>
  <c r="AC21" i="29"/>
  <c r="AC157" i="29"/>
  <c r="AC142" i="29"/>
  <c r="AC146" i="29"/>
  <c r="AC62" i="29"/>
  <c r="AC122" i="29"/>
  <c r="AC123" i="29"/>
  <c r="AC95" i="29"/>
  <c r="AC106" i="29"/>
  <c r="AC29" i="29"/>
  <c r="AC57" i="29"/>
  <c r="AX167" i="29"/>
  <c r="AC66" i="29"/>
  <c r="AC27" i="29"/>
  <c r="AC85" i="29"/>
  <c r="AC112" i="29"/>
  <c r="AC126" i="29"/>
  <c r="AD3" i="29"/>
  <c r="AC103" i="29"/>
  <c r="AC72" i="29"/>
  <c r="AU55" i="29"/>
  <c r="AC169" i="29"/>
  <c r="AC52" i="29"/>
  <c r="AC90" i="29"/>
  <c r="AC137" i="29"/>
  <c r="AC88" i="29"/>
  <c r="AC150" i="29"/>
  <c r="AC110" i="29"/>
  <c r="AC105" i="29"/>
  <c r="AQ160" i="29"/>
  <c r="AQ55" i="29"/>
  <c r="AC25" i="29"/>
  <c r="AC70" i="29"/>
  <c r="AC48" i="29"/>
  <c r="AC31" i="29"/>
  <c r="AC117" i="29"/>
  <c r="AC99" i="29"/>
  <c r="AC100" i="29"/>
  <c r="AC67" i="29"/>
  <c r="AC84" i="29"/>
  <c r="AC143" i="29"/>
  <c r="AC148" i="29"/>
  <c r="AC141" i="29"/>
  <c r="AH176" i="29"/>
  <c r="AC177" i="29"/>
  <c r="AC176" i="29" s="1"/>
  <c r="AC168" i="29"/>
  <c r="AC152" i="29"/>
  <c r="AC120" i="29"/>
  <c r="AF42" i="29"/>
  <c r="AF5" i="29" s="1"/>
  <c r="AX42" i="29"/>
  <c r="AX5" i="29" s="1"/>
  <c r="AQ171" i="29"/>
  <c r="AX171" i="29"/>
  <c r="AU154" i="29"/>
  <c r="AQ151" i="29"/>
  <c r="AU119" i="29"/>
  <c r="AF55" i="29"/>
  <c r="AF47" i="29"/>
  <c r="AF6" i="29" s="1"/>
  <c r="AF111" i="29"/>
  <c r="AF176" i="29"/>
  <c r="AH154" i="29"/>
  <c r="AX154" i="29"/>
  <c r="AX160" i="29"/>
  <c r="AU111" i="29"/>
  <c r="AQ42" i="29"/>
  <c r="AQ5" i="29" s="1"/>
  <c r="AF167" i="29"/>
  <c r="AF171" i="29"/>
  <c r="AH160" i="29"/>
  <c r="AF160" i="29"/>
  <c r="AF136" i="29"/>
  <c r="AF154" i="29"/>
  <c r="AH151" i="29"/>
  <c r="AF151" i="29"/>
  <c r="AU47" i="29"/>
  <c r="AU6" i="29" s="1"/>
  <c r="AU171" i="29"/>
  <c r="AL111" i="29"/>
  <c r="AH136" i="29"/>
  <c r="AU58" i="29"/>
  <c r="AL42" i="29"/>
  <c r="AL5" i="29" s="1"/>
  <c r="AL55" i="29"/>
  <c r="AX151" i="29"/>
  <c r="AX136" i="29"/>
  <c r="AQ69" i="29"/>
  <c r="AL58" i="29"/>
  <c r="AQ136" i="29"/>
  <c r="AL171" i="29"/>
  <c r="AX119" i="29"/>
  <c r="AL136" i="29"/>
  <c r="AL47" i="29"/>
  <c r="AL6" i="29" s="1"/>
  <c r="AH101" i="29"/>
  <c r="AL69" i="29"/>
  <c r="AU136" i="29"/>
  <c r="AH42" i="29"/>
  <c r="AH5" i="29" s="1"/>
  <c r="AH69" i="29"/>
  <c r="AL160" i="29"/>
  <c r="AQ167" i="29"/>
  <c r="AX101" i="29"/>
  <c r="AH47" i="29"/>
  <c r="AH6" i="29" s="1"/>
  <c r="AH171" i="29"/>
  <c r="AL101" i="29"/>
  <c r="AH119" i="29"/>
  <c r="AL176" i="29"/>
  <c r="AQ111" i="29"/>
  <c r="AL119" i="29"/>
  <c r="AX69" i="29"/>
  <c r="AU69" i="29"/>
  <c r="AH55" i="29"/>
  <c r="AU42" i="29"/>
  <c r="AU5" i="29" s="1"/>
  <c r="AQ58" i="29"/>
  <c r="AU101" i="29"/>
  <c r="AU167" i="29"/>
  <c r="AL154" i="29"/>
  <c r="AX111" i="29"/>
  <c r="AQ119" i="29"/>
  <c r="AQ154" i="29"/>
  <c r="AH58" i="29"/>
  <c r="AQ47" i="29"/>
  <c r="AQ6" i="29" s="1"/>
  <c r="AL167" i="29"/>
  <c r="AU160" i="29"/>
  <c r="AQ101" i="29"/>
  <c r="AX47" i="29"/>
  <c r="AX6" i="29" s="1"/>
  <c r="AH111" i="29"/>
  <c r="AX58" i="29"/>
  <c r="Z4" i="30" l="1"/>
  <c r="Z3" i="30" s="1"/>
  <c r="C205" i="23"/>
  <c r="C204" i="23" s="1"/>
  <c r="C203" i="23" s="1"/>
  <c r="B6" i="27"/>
  <c r="C3" i="24"/>
  <c r="V204" i="23"/>
  <c r="U204" i="23"/>
  <c r="N204" i="23"/>
  <c r="F203" i="23"/>
  <c r="F9" i="23" s="1"/>
  <c r="O204" i="23"/>
  <c r="C31" i="26"/>
  <c r="C24" i="26" s="1"/>
  <c r="C23" i="26" s="1"/>
  <c r="F24" i="26"/>
  <c r="L204" i="23"/>
  <c r="G204" i="23"/>
  <c r="Q204" i="23"/>
  <c r="R204" i="23"/>
  <c r="P204" i="23"/>
  <c r="S204" i="23"/>
  <c r="M204" i="23"/>
  <c r="T204" i="23"/>
  <c r="BE3" i="29"/>
  <c r="AC151" i="29"/>
  <c r="AQ9" i="29"/>
  <c r="AH7" i="29"/>
  <c r="AL9" i="29"/>
  <c r="AF9" i="29"/>
  <c r="AU7" i="29"/>
  <c r="AX7" i="29"/>
  <c r="AH9" i="29"/>
  <c r="AX9" i="29"/>
  <c r="AU9" i="29"/>
  <c r="AL7" i="29"/>
  <c r="AQ7" i="29"/>
  <c r="AC128" i="29"/>
  <c r="AC8" i="29" s="1"/>
  <c r="AC154" i="29"/>
  <c r="AS3" i="29"/>
  <c r="BB3" i="29"/>
  <c r="AJ3" i="29"/>
  <c r="AF58" i="29"/>
  <c r="AF101" i="29"/>
  <c r="AY3" i="29"/>
  <c r="AN3" i="29"/>
  <c r="AT3" i="29"/>
  <c r="AF69" i="29"/>
  <c r="AR3" i="29"/>
  <c r="AM3" i="29"/>
  <c r="AC42" i="29"/>
  <c r="AC5" i="29" s="1"/>
  <c r="BA3" i="29"/>
  <c r="AC171" i="29"/>
  <c r="AC58" i="29"/>
  <c r="AC136" i="29"/>
  <c r="AO3" i="29"/>
  <c r="AC47" i="29"/>
  <c r="AC6" i="29" s="1"/>
  <c r="AC101" i="29"/>
  <c r="AV3" i="29"/>
  <c r="AW3" i="29"/>
  <c r="AC167" i="29"/>
  <c r="AC111" i="29"/>
  <c r="AE3" i="29"/>
  <c r="AC160" i="29"/>
  <c r="AI3" i="29"/>
  <c r="AC55" i="29"/>
  <c r="BD3" i="29"/>
  <c r="BC3" i="29" s="1"/>
  <c r="AZ3" i="29"/>
  <c r="AC119" i="29"/>
  <c r="AC69" i="29"/>
  <c r="B66" i="27"/>
  <c r="U203" i="23" l="1"/>
  <c r="U9" i="23" s="1"/>
  <c r="U5" i="23" s="1"/>
  <c r="Q203" i="23"/>
  <c r="Q9" i="23" s="1"/>
  <c r="Q5" i="23" s="1"/>
  <c r="G203" i="23"/>
  <c r="G9" i="23" s="1"/>
  <c r="G5" i="23" s="1"/>
  <c r="M203" i="23"/>
  <c r="M9" i="23" s="1"/>
  <c r="M5" i="23" s="1"/>
  <c r="V203" i="23"/>
  <c r="V9" i="23" s="1"/>
  <c r="B13" i="27"/>
  <c r="F5" i="23"/>
  <c r="S203" i="23"/>
  <c r="S9" i="23" s="1"/>
  <c r="S5" i="23" s="1"/>
  <c r="L203" i="23"/>
  <c r="L9" i="23" s="1"/>
  <c r="T203" i="23"/>
  <c r="T9" i="23" s="1"/>
  <c r="O203" i="23"/>
  <c r="O9" i="23" s="1"/>
  <c r="O5" i="23" s="1"/>
  <c r="E6" i="27"/>
  <c r="B4" i="27"/>
  <c r="M24" i="26"/>
  <c r="F23" i="26"/>
  <c r="N203" i="23"/>
  <c r="N9" i="23" s="1"/>
  <c r="N5" i="23" s="1"/>
  <c r="P203" i="23"/>
  <c r="P9" i="23" s="1"/>
  <c r="R203" i="23"/>
  <c r="R9" i="23" s="1"/>
  <c r="R5" i="23" s="1"/>
  <c r="Z204" i="23"/>
  <c r="AF7" i="29"/>
  <c r="AC7" i="29"/>
  <c r="AP3" i="29"/>
  <c r="AL3" i="29" s="1"/>
  <c r="AX3" i="29"/>
  <c r="AK3" i="29"/>
  <c r="AH3" i="29" s="1"/>
  <c r="AQ3" i="29"/>
  <c r="AU3" i="29"/>
  <c r="AC9" i="29"/>
  <c r="AG3" i="29"/>
  <c r="AF3" i="29" s="1"/>
  <c r="C9" i="23" l="1"/>
  <c r="C5" i="23" s="1"/>
  <c r="E4" i="27"/>
  <c r="Z203" i="23"/>
  <c r="B43" i="27"/>
  <c r="V5" i="23"/>
  <c r="P5" i="23"/>
  <c r="B31" i="27"/>
  <c r="T5" i="23"/>
  <c r="B37" i="27"/>
  <c r="E13" i="27"/>
  <c r="B9" i="27"/>
  <c r="B25" i="27"/>
  <c r="L5" i="23"/>
  <c r="F5" i="26"/>
  <c r="M23" i="26"/>
  <c r="AH13" i="29"/>
  <c r="Z5" i="23" l="1"/>
  <c r="E9" i="27"/>
  <c r="E25" i="27"/>
  <c r="B21" i="27"/>
  <c r="E21" i="27" s="1"/>
  <c r="E43" i="27"/>
  <c r="B39" i="27"/>
  <c r="E39" i="27" s="1"/>
  <c r="E31" i="27"/>
  <c r="B27" i="27"/>
  <c r="E27" i="27" s="1"/>
  <c r="F3" i="26"/>
  <c r="B48" i="27"/>
  <c r="C5" i="26"/>
  <c r="C3" i="26" s="1"/>
  <c r="E37" i="27"/>
  <c r="B33" i="27"/>
  <c r="E33" i="27" s="1"/>
  <c r="AC13" i="29"/>
  <c r="AC12" i="29" s="1"/>
  <c r="AC4" i="29" s="1"/>
  <c r="AC3" i="29" s="1"/>
  <c r="AH12" i="29"/>
  <c r="AH4" i="29" s="1"/>
  <c r="M3" i="26" l="1"/>
  <c r="E48" i="27"/>
  <c r="B46" i="27"/>
  <c r="B8" i="27"/>
  <c r="Z12" i="30"/>
  <c r="E46" i="27" l="1"/>
  <c r="B45" i="27"/>
  <c r="E45" i="27" s="1"/>
  <c r="E8" i="27"/>
  <c r="AX11" i="30"/>
  <c r="Z11" i="30"/>
  <c r="B3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tc={6F3B5989-CA59-4D00-B159-0A0D9D81597F}</author>
  </authors>
  <commentList>
    <comment ref="M110" authorId="0" shapeId="0" xr:uid="{6F3B5989-CA59-4D00-B159-0A0D9D81597F}">
      <text>
        <t>[Threaded comment]
Your version of Excel allows you to read this threaded comment; however, any edits to it will get removed if the file is opened in a newer version of Excel. Learn more: https://go.microsoft.com/fwlink/?linkid=870924
Comment:
    8 x TOF and 3 x LOP</t>
      </text>
    </comment>
  </commentList>
</comments>
</file>

<file path=xl/sharedStrings.xml><?xml version="1.0" encoding="utf-8"?>
<sst xmlns="http://schemas.openxmlformats.org/spreadsheetml/2006/main" count="2756" uniqueCount="1238">
  <si>
    <t>TRANSNET PIPELINES</t>
  </si>
  <si>
    <t>Inland Network Automation Project</t>
  </si>
  <si>
    <t>Document Number</t>
  </si>
  <si>
    <t>Rev</t>
  </si>
  <si>
    <t>Page</t>
  </si>
  <si>
    <t>PRJ:</t>
  </si>
  <si>
    <t>H373204-0000-300-076-0001</t>
  </si>
  <si>
    <t>A</t>
  </si>
  <si>
    <t>i</t>
  </si>
  <si>
    <t>TPL:</t>
  </si>
  <si>
    <t>TPL-XXXX-X-X-XXXX-XXXX</t>
  </si>
  <si>
    <t>XX</t>
  </si>
  <si>
    <t>DOCUMENT APPROVAL PROCESS</t>
  </si>
  <si>
    <t>NAME</t>
  </si>
  <si>
    <t>POSITION/MEETING No.</t>
  </si>
  <si>
    <t>SIGNATURE</t>
  </si>
  <si>
    <t>DATE</t>
  </si>
  <si>
    <t>Originator:</t>
  </si>
  <si>
    <t>Fanie Scholtz</t>
  </si>
  <si>
    <t>Project Manager</t>
  </si>
  <si>
    <t>Approver:</t>
  </si>
  <si>
    <t>Neresh Thoolsiram</t>
  </si>
  <si>
    <t>Original date:</t>
  </si>
  <si>
    <t>Effective  date:</t>
  </si>
  <si>
    <t>Originator: HATCH</t>
  </si>
  <si>
    <t>Copyright © Transnet Pipelines. All rights reserved, including rights to amendments.</t>
  </si>
  <si>
    <t>Hatch Project Manager</t>
  </si>
  <si>
    <t xml:space="preserve"> </t>
  </si>
  <si>
    <t>TPL Project Manager</t>
  </si>
  <si>
    <t>iii</t>
  </si>
  <si>
    <r>
      <t>1</t>
    </r>
    <r>
      <rPr>
        <b/>
        <sz val="7"/>
        <rFont val="Times New Roman"/>
        <family val="1"/>
      </rPr>
      <t xml:space="preserve">                       </t>
    </r>
    <r>
      <rPr>
        <b/>
        <sz val="11"/>
        <rFont val="Tahoma"/>
        <family val="2"/>
      </rPr>
      <t>Document Lifecycle Management</t>
    </r>
  </si>
  <si>
    <r>
      <t>1.1</t>
    </r>
    <r>
      <rPr>
        <b/>
        <sz val="7"/>
        <rFont val="Times New Roman"/>
        <family val="1"/>
      </rPr>
      <t xml:space="preserve">                  </t>
    </r>
    <r>
      <rPr>
        <b/>
        <sz val="11"/>
        <rFont val="Tahoma"/>
        <family val="2"/>
      </rPr>
      <t>Revision History</t>
    </r>
  </si>
  <si>
    <t>Date</t>
  </si>
  <si>
    <t>Prev Rev No.</t>
  </si>
  <si>
    <t>New Rev No.</t>
  </si>
  <si>
    <t>Details of Revision</t>
  </si>
  <si>
    <t>-</t>
  </si>
  <si>
    <t>Hatch Internal Review</t>
  </si>
  <si>
    <r>
      <t>1.2</t>
    </r>
    <r>
      <rPr>
        <b/>
        <sz val="7"/>
        <rFont val="Times New Roman"/>
        <family val="1"/>
      </rPr>
      <t xml:space="preserve">                  </t>
    </r>
    <r>
      <rPr>
        <b/>
        <sz val="11"/>
        <rFont val="Tahoma"/>
        <family val="2"/>
      </rPr>
      <t>Comments Resolution</t>
    </r>
  </si>
  <si>
    <t>Section</t>
  </si>
  <si>
    <t>Comment</t>
  </si>
  <si>
    <t>Resolution</t>
  </si>
  <si>
    <t xml:space="preserve">INLAND NETWORK UPGRADE PROJECT </t>
  </si>
  <si>
    <t>Total Cost ZAR</t>
  </si>
  <si>
    <t>Comments</t>
  </si>
  <si>
    <t>PRICING SCHEDULE SUMMARY</t>
  </si>
  <si>
    <t>Total</t>
  </si>
  <si>
    <t>Phase 1: DEVELOPMENT</t>
  </si>
  <si>
    <t>Prj Mgt, Quality, Safety</t>
  </si>
  <si>
    <t>Project Setup</t>
  </si>
  <si>
    <t>Engineering &amp; Software Development</t>
  </si>
  <si>
    <t>Phase 2: MULTI-STATION EXECUTION</t>
  </si>
  <si>
    <t>Phase 2: MCC, SCC, HMI</t>
  </si>
  <si>
    <t>PCS/CMS System Engineering</t>
  </si>
  <si>
    <t>Multi-Station Execution</t>
  </si>
  <si>
    <t>Equipment, Hardware and Software Licensing</t>
  </si>
  <si>
    <t>Project Closeout</t>
  </si>
  <si>
    <t>Phase 2A: APT, MTN, ALR-AV</t>
  </si>
  <si>
    <t>Engineering</t>
  </si>
  <si>
    <t>Execution</t>
  </si>
  <si>
    <t>Supply</t>
  </si>
  <si>
    <t>Phase 2D: SBG, KRP</t>
  </si>
  <si>
    <t>Phase 2E: TLR IRP</t>
  </si>
  <si>
    <t>Phase 2: PLMS EXECUTION</t>
  </si>
  <si>
    <t>Phase 2A: PLMS</t>
  </si>
  <si>
    <t>PLMS Software Development</t>
  </si>
  <si>
    <t>Installation, Commissioning and Tuning</t>
  </si>
  <si>
    <t>Handover</t>
  </si>
  <si>
    <t>Phase 2B: PLMS</t>
  </si>
  <si>
    <t>Phase 2C: PLMS</t>
  </si>
  <si>
    <t>Phase 2D: PLMS</t>
  </si>
  <si>
    <r>
      <t xml:space="preserve">PC Sum Items: For </t>
    </r>
    <r>
      <rPr>
        <b/>
        <i/>
        <sz val="12"/>
        <color theme="1"/>
        <rFont val="Calibri"/>
        <family val="2"/>
        <scheme val="minor"/>
      </rPr>
      <t>Employer's</t>
    </r>
    <r>
      <rPr>
        <b/>
        <sz val="12"/>
        <color theme="1"/>
        <rFont val="Calibri"/>
        <family val="2"/>
        <scheme val="minor"/>
      </rPr>
      <t xml:space="preserve"> Allocation</t>
    </r>
  </si>
  <si>
    <t>E&amp;I Installation Subcontracts</t>
  </si>
  <si>
    <t>System Spares</t>
  </si>
  <si>
    <t>App C1 Reference</t>
  </si>
  <si>
    <t>DEVELOPMENT PHASE 1</t>
  </si>
  <si>
    <t>Portion of Cost ZAR</t>
  </si>
  <si>
    <t>Portion of Cost USD</t>
  </si>
  <si>
    <t>Works Information Reference</t>
  </si>
  <si>
    <t>NEC3 ECC Option A: Priced Contract with activity schedule</t>
  </si>
  <si>
    <t>Phase 1: Total</t>
  </si>
  <si>
    <t>Project, Quality and Safety Management</t>
  </si>
  <si>
    <t>1.01</t>
  </si>
  <si>
    <t>Section 4.1.3.1</t>
  </si>
  <si>
    <t>Monthly Programme (Schedule) Update</t>
  </si>
  <si>
    <t>Payment to be equally apportioned across the full duration of the Phase.</t>
  </si>
  <si>
    <t>Monthly Cost Report</t>
  </si>
  <si>
    <t>Monthly Cashflow Forecast</t>
  </si>
  <si>
    <t>Monthly Project Risk Register Update</t>
  </si>
  <si>
    <t>Monthly Document Register Update</t>
  </si>
  <si>
    <t>Monthly Progress Report</t>
  </si>
  <si>
    <t>Monthly Quality Management Report</t>
  </si>
  <si>
    <t>Monthly Progress of QCP's</t>
  </si>
  <si>
    <t>1.02</t>
  </si>
  <si>
    <t>Section 4.1.3.2</t>
  </si>
  <si>
    <t>Kick-off Workshop</t>
  </si>
  <si>
    <t>Site familiarisation visits</t>
  </si>
  <si>
    <t>Setup Cost Management System</t>
  </si>
  <si>
    <t>Setup Document Management System</t>
  </si>
  <si>
    <t>Project Execution Plan and Supporting Procedures</t>
  </si>
  <si>
    <t>Baseline Schedule and basis of Schedule (Programme)</t>
  </si>
  <si>
    <t>Project Safety Management Plan</t>
  </si>
  <si>
    <t>Project Safety File</t>
  </si>
  <si>
    <t>Project Quality Management Plan</t>
  </si>
  <si>
    <t>Software Lifecycle Plan (SLCP)</t>
  </si>
  <si>
    <t>Software Configuration Management Plan (SCMP)</t>
  </si>
  <si>
    <t>Project Risk Register (Baseline)</t>
  </si>
  <si>
    <t>Prepare Development Phase QCP's</t>
  </si>
  <si>
    <t>Prepare Execution Phase QCP's</t>
  </si>
  <si>
    <t>1.03</t>
  </si>
  <si>
    <t>PCS/CMS/PLMS Development Staging System</t>
  </si>
  <si>
    <t>Section 4.1.3.3</t>
  </si>
  <si>
    <t>Establishes Staging System for development, testing and configuration of the Station/NOC PCS/CMS/LDS Software</t>
  </si>
  <si>
    <t>Details in Supply BOQ</t>
  </si>
  <si>
    <t>Staging System Detail Design Specification</t>
  </si>
  <si>
    <t>1.04</t>
  </si>
  <si>
    <t>PCS/CMS Global System Design</t>
  </si>
  <si>
    <t>Section 4.1.3.4</t>
  </si>
  <si>
    <t>Station SCADA Architectures (14x)</t>
  </si>
  <si>
    <t>There are 13 sites, but ALR will have two separate control systems, installations, commissioning and handovers (14x systems + MCC + SCC)</t>
  </si>
  <si>
    <t>Station PLC Architectures (14x)</t>
  </si>
  <si>
    <t>SCC SCADA Architecture</t>
  </si>
  <si>
    <t>NOC SCADA Architecture</t>
  </si>
  <si>
    <t>HMI Trainer SCADA Architecture</t>
  </si>
  <si>
    <t>OASyS Documentation as per Table 1-2 (updates)</t>
  </si>
  <si>
    <t>AES Documentation as per Table 1-2, using OASyS Documents as a basis (new)</t>
  </si>
  <si>
    <t>Gap Analysis Report for TPL Control Module Library</t>
  </si>
  <si>
    <t>Deployment Strategy (OASyS 2018)</t>
  </si>
  <si>
    <t>Deployment Strategy (HMI Trainer)</t>
  </si>
  <si>
    <t>ISA 62443\Cyber Security Plan\Specification</t>
  </si>
  <si>
    <t>ISA 62443\Cyber Security High Level Risk Assessment</t>
  </si>
  <si>
    <t>ISA 62443\Cyber Security Vulnerability Risk Assessment</t>
  </si>
  <si>
    <t>ISA 62443\Cyber Security Cyber Risk Assessment</t>
  </si>
  <si>
    <t>ISA 62443\Cyber Security Zoned Architecture</t>
  </si>
  <si>
    <t>ISA 62443\Cyber Security Compliance Assessment Report</t>
  </si>
  <si>
    <t>API1164 Rev3\Security Compliance Assessment Report</t>
  </si>
  <si>
    <t>1.05</t>
  </si>
  <si>
    <t xml:space="preserve"> PCS/CMS Global Software Development - Control Modules</t>
  </si>
  <si>
    <t>Section 4.1.3.5</t>
  </si>
  <si>
    <t xml:space="preserve">OASyS 2018 Control Module Software Library Code (SCADA, PLC)  </t>
  </si>
  <si>
    <t>AES202x Control Module Software Library Code (SCADA, PLC)</t>
  </si>
  <si>
    <t>AES Control Module Specification</t>
  </si>
  <si>
    <t>1.06</t>
  </si>
  <si>
    <t xml:space="preserve"> PCS/CMS Global Software Development - Tank Gauging</t>
  </si>
  <si>
    <t>Section 4.1.3.5.3</t>
  </si>
  <si>
    <t>Tank Gauging and Tank State Source Code and Binaries</t>
  </si>
  <si>
    <t>AES Integrated HMI Style Guide</t>
  </si>
  <si>
    <t>AES SCADA System FDS</t>
  </si>
  <si>
    <t>AES Metering FDS</t>
  </si>
  <si>
    <t>AES PCS Report Plan</t>
  </si>
  <si>
    <t>Tank Gauging System ICD</t>
  </si>
  <si>
    <t>1.07</t>
  </si>
  <si>
    <t xml:space="preserve"> PCS/CMS Global Software Development - Host and Custody Metering</t>
  </si>
  <si>
    <t>Section 4.1.3.5.4</t>
  </si>
  <si>
    <t>Host Metering Source Code and Binaries</t>
  </si>
  <si>
    <t>Custody Metering Source Code and Binaries</t>
  </si>
  <si>
    <t>AES Metering – SAP ICD</t>
  </si>
  <si>
    <t>AES S600+ ICD (update)</t>
  </si>
  <si>
    <t>1.08</t>
  </si>
  <si>
    <t xml:space="preserve"> PCS/CMS Global Software Testing</t>
  </si>
  <si>
    <t>Section 4.1.3.6</t>
  </si>
  <si>
    <t>Control Module Software Test Plans</t>
  </si>
  <si>
    <t>Control Module Library SCADA and PLC Software Testing</t>
  </si>
  <si>
    <t>Control Module Software iFAT Records</t>
  </si>
  <si>
    <t>Control Module Software cFAT Records</t>
  </si>
  <si>
    <t>Tank Gauging Software Test Plans</t>
  </si>
  <si>
    <t>Tank Gauging SCADA and PLC Software Testing</t>
  </si>
  <si>
    <t>Tank Gauging Software iFAT Records</t>
  </si>
  <si>
    <t>Tank Gauging Software cFAT Records</t>
  </si>
  <si>
    <t>Host Metering SCADA and PLC Software Testing</t>
  </si>
  <si>
    <t>Host Metering Software Test Plans</t>
  </si>
  <si>
    <t>Host Metering Software iFAT Records</t>
  </si>
  <si>
    <t>Host Metering Software cFAT Records</t>
  </si>
  <si>
    <t>1.09</t>
  </si>
  <si>
    <t xml:space="preserve"> PLMS Global System Design</t>
  </si>
  <si>
    <t>Section 4.1.3.7</t>
  </si>
  <si>
    <t>Inland Network Simplified Process Flow Diagrams (14x)</t>
  </si>
  <si>
    <t xml:space="preserve">OASyS Leak Detection FDS (Update) </t>
  </si>
  <si>
    <t>AES PLMS FDS</t>
  </si>
  <si>
    <t>OASyS\AES Atmos ICD</t>
  </si>
  <si>
    <t>PCS7 ICD</t>
  </si>
  <si>
    <t>PLMS Deployment Plan</t>
  </si>
  <si>
    <t>1.10</t>
  </si>
  <si>
    <t>Field E&amp;I Installation Works for all Inland Stations/NOC/SCC</t>
  </si>
  <si>
    <t>Section 4.1.3.8</t>
  </si>
  <si>
    <t>E&amp;I Installation Site Assessments (17x)</t>
  </si>
  <si>
    <t>E&amp;I Installation Scope of Work (17x)</t>
  </si>
  <si>
    <t>E&amp;I Installation RFP</t>
  </si>
  <si>
    <t>E&amp;I Installation Tender Adjudication</t>
  </si>
  <si>
    <t>1.11</t>
  </si>
  <si>
    <t>Procurement - Long Lead Items</t>
  </si>
  <si>
    <t>Section 4.1.3.9</t>
  </si>
  <si>
    <t>Materials Management Schedule</t>
  </si>
  <si>
    <t>Procurement Tracking Register</t>
  </si>
  <si>
    <t>Emerson S600+ Flow Computers</t>
  </si>
  <si>
    <t>Costs allocated to Phase 2 activity schedule</t>
  </si>
  <si>
    <t>PLC Hardware</t>
  </si>
  <si>
    <t>System hardware, software and licenses</t>
  </si>
  <si>
    <t>1.12</t>
  </si>
  <si>
    <t>Employer’s Design Review</t>
  </si>
  <si>
    <t>Section 4.1.4</t>
  </si>
  <si>
    <t>System Compliance Matrix</t>
  </si>
  <si>
    <t>EXECUTION PHASE 2: MULTI-STATION</t>
  </si>
  <si>
    <t>Totals</t>
  </si>
  <si>
    <t>Phase 2</t>
  </si>
  <si>
    <t>Phase 2A</t>
  </si>
  <si>
    <t>Phase 2B</t>
  </si>
  <si>
    <t>Phase 2C</t>
  </si>
  <si>
    <t>Phase 2D</t>
  </si>
  <si>
    <t>Phase 2E</t>
  </si>
  <si>
    <t>Works Information</t>
  </si>
  <si>
    <t>Check</t>
  </si>
  <si>
    <t>MCC
ZAR</t>
  </si>
  <si>
    <t>SCC
ZAR</t>
  </si>
  <si>
    <t>HMI Trainer
ZAR</t>
  </si>
  <si>
    <t>Airport
ZAR</t>
  </si>
  <si>
    <t>Meyerton
ZAR</t>
  </si>
  <si>
    <t>Alrode Avtur
ZAR</t>
  </si>
  <si>
    <t>Rustenburg
ZAR</t>
  </si>
  <si>
    <t>Langlaagte
ZAR</t>
  </si>
  <si>
    <t>Tarlton
ZAR</t>
  </si>
  <si>
    <t>Alrode 
Multi-Product
ZAR</t>
  </si>
  <si>
    <t>PL0,MBV4
ZAR</t>
  </si>
  <si>
    <t>PL2,MBV
ZAR</t>
  </si>
  <si>
    <t>PL3 MBV
ZAR</t>
  </si>
  <si>
    <t>Witbank
ZAR</t>
  </si>
  <si>
    <t>Waltloo
ZAR</t>
  </si>
  <si>
    <t>Kendal
ZAR</t>
  </si>
  <si>
    <t>Secunda
ZAR</t>
  </si>
  <si>
    <t>PL4 MBV
ZAR</t>
  </si>
  <si>
    <t>Sasolburg
ZAR</t>
  </si>
  <si>
    <t>Klerksdorp
ZAR</t>
  </si>
  <si>
    <t>TLR IRP
ZAR</t>
  </si>
  <si>
    <t>App C2 Reference</t>
  </si>
  <si>
    <t>Phase 2: Total</t>
  </si>
  <si>
    <t>2.01</t>
  </si>
  <si>
    <t>Section 4.2.3.1</t>
  </si>
  <si>
    <t>Site Safety Files</t>
  </si>
  <si>
    <t>Procurement Tracking Register (Update)</t>
  </si>
  <si>
    <t>Materials Management Register (Update)</t>
  </si>
  <si>
    <t>Monthly Document and Drawing Register Update</t>
  </si>
  <si>
    <t>Management and supervision of E&amp;I Installation Works</t>
  </si>
  <si>
    <t>Payment to be equally apportioned across the full duration of the E&amp;I Installation Works.</t>
  </si>
  <si>
    <t>Preparation and approval of Site Safety Files</t>
  </si>
  <si>
    <t>2.02</t>
  </si>
  <si>
    <t>PCS/CMS System Engineering (Inland Stations)</t>
  </si>
  <si>
    <t>Section 4.2.3.2</t>
  </si>
  <si>
    <t>SCADA Architecture Designs (14x)</t>
  </si>
  <si>
    <t xml:space="preserve">PLC Architecture Designs (14x) </t>
  </si>
  <si>
    <t>Network Topology Designs (14x)</t>
  </si>
  <si>
    <t>PCS BOQs (14x)</t>
  </si>
  <si>
    <t>Field Equipment BOQs (14x)</t>
  </si>
  <si>
    <t>Station PLC FDS (14x)</t>
  </si>
  <si>
    <t>OASyS 2018 SCADA FDS</t>
  </si>
  <si>
    <t>AES202x SCADA FDS</t>
  </si>
  <si>
    <t>Station Software License Register (14x)</t>
  </si>
  <si>
    <t>Station Configuration Sheets (14 sets)</t>
  </si>
  <si>
    <t>Commissioning and Maintenance Spares Lists</t>
  </si>
  <si>
    <t>Station PCS/CMS EDS (13x) (Redline)</t>
  </si>
  <si>
    <t>Range, Alarm and Trip Schedules (14x) (Redline)</t>
  </si>
  <si>
    <t>IO Lists (14x) (Redline)</t>
  </si>
  <si>
    <t>2.03</t>
  </si>
  <si>
    <t>PCS/CMS System Engineering (MCC)</t>
  </si>
  <si>
    <t>Section 4.2.3.3</t>
  </si>
  <si>
    <t>SCADA Architecture Designs (1 set)</t>
  </si>
  <si>
    <t>Network Topology Designs (1 set)</t>
  </si>
  <si>
    <t>PCS BOQs (1x)</t>
  </si>
  <si>
    <t>MCC Software License Register (1 set)</t>
  </si>
  <si>
    <t>MCC Configuration Sheets (1 sets)</t>
  </si>
  <si>
    <t>Videowall Patching and Topology (1x) (update)</t>
  </si>
  <si>
    <t>Firewall Configuration and specification (update)</t>
  </si>
  <si>
    <t>Commissioning and Maintenance Spares Lists (1x)</t>
  </si>
  <si>
    <t>Diagnostics Systems FDS</t>
  </si>
  <si>
    <t>2.04</t>
  </si>
  <si>
    <t>PCS/CMS System Engineering (SCC)</t>
  </si>
  <si>
    <t>Section 4.2.3.4</t>
  </si>
  <si>
    <t>Desk Patching Topology</t>
  </si>
  <si>
    <t>SCC Software License Register(1 set)</t>
  </si>
  <si>
    <t>SCC Configuration Sheets (1 set)</t>
  </si>
  <si>
    <t>2.05</t>
  </si>
  <si>
    <t>PCS/CMS System Engineering (HMI Trainer)</t>
  </si>
  <si>
    <t>Section 4.2.3.5</t>
  </si>
  <si>
    <t>SCADA\PLC (soft) Architecture Designs</t>
  </si>
  <si>
    <t>Network Topology Designs</t>
  </si>
  <si>
    <t>AES HMI Trainer FDS</t>
  </si>
  <si>
    <t>HMI Trainer Configuration Sheets</t>
  </si>
  <si>
    <t>HMI Trainer OASyS\AES2x Changeover Procedure</t>
  </si>
  <si>
    <t>2.06</t>
  </si>
  <si>
    <t>Procurement – General (Inland Stations/ MCC/ SCC/ Transnet Academy)</t>
  </si>
  <si>
    <t>Section 4.2.3.6</t>
  </si>
  <si>
    <t>Material Management Schedule</t>
  </si>
  <si>
    <t xml:space="preserve">DDS updates (with Vendor data) </t>
  </si>
  <si>
    <t>2.07</t>
  </si>
  <si>
    <t>Procurement, Fabrication, Testing, Delivery of Panels (Inland Stations/ MCC/SCC)</t>
  </si>
  <si>
    <t>Section 4.2.3.7</t>
  </si>
  <si>
    <t>Design Documentation (update/redline)</t>
  </si>
  <si>
    <t>Hardware Panel FAT Procedure</t>
  </si>
  <si>
    <t>Hardware and Panel iFATs Record</t>
  </si>
  <si>
    <t>Hardware and Panel cFATs Record</t>
  </si>
  <si>
    <t>Anomaly Lists and Correction Records</t>
  </si>
  <si>
    <t>2.08</t>
  </si>
  <si>
    <t>Avtur/MCC PCS/CMS Software Design, Development, Testing, and Integration Testing</t>
  </si>
  <si>
    <t>Section 4.2.3.8</t>
  </si>
  <si>
    <t>OASyS PLC FDS (3x)</t>
  </si>
  <si>
    <t>OASyS SCADA FDS (1x) (update)</t>
  </si>
  <si>
    <t>All affected PCS system documentation (1 set)</t>
  </si>
  <si>
    <t>Station Masterfile</t>
  </si>
  <si>
    <t xml:space="preserve">Flow Computer Configuration Records </t>
  </si>
  <si>
    <t>Equipment Check sheets</t>
  </si>
  <si>
    <t>Station MODBUS Map (3x)</t>
  </si>
  <si>
    <t>Staged OASyS 2018 System</t>
  </si>
  <si>
    <t>Avtur Station software Backups</t>
  </si>
  <si>
    <t>Station IO List (redline)</t>
  </si>
  <si>
    <t>Station EDS (redline)</t>
  </si>
  <si>
    <t>Station RAT (redline)</t>
  </si>
  <si>
    <t>Alarm Database (redline)</t>
  </si>
  <si>
    <t>Station PLC Code Review Report (3x)</t>
  </si>
  <si>
    <t>Station SCADA Code Review Report (3x)</t>
  </si>
  <si>
    <t>SCADA HMI Graphics Report incl. Line wide graphics (3x)</t>
  </si>
  <si>
    <t>FAT Procedure (3x)</t>
  </si>
  <si>
    <t>Thin slice Records</t>
  </si>
  <si>
    <t>iFAT Records (3x)</t>
  </si>
  <si>
    <t>cFAT Records (3x)</t>
  </si>
  <si>
    <t>2.09</t>
  </si>
  <si>
    <t>Inland Station/MCC PCS/CMS Software Design, Development, Testing, and Integration Testing</t>
  </si>
  <si>
    <t>AES202x PLC FDS (11x)</t>
  </si>
  <si>
    <t>AES202x SCADA FDS (1x)</t>
  </si>
  <si>
    <t>Station MODBUS Map (11x)</t>
  </si>
  <si>
    <t>Staged AES202x System</t>
  </si>
  <si>
    <t>Station software Backups</t>
  </si>
  <si>
    <t>Station PLC Code Review Report (11x)</t>
  </si>
  <si>
    <t>Station SCADA Code Review Report (11x)</t>
  </si>
  <si>
    <t>SCADA HMI Graphics Report incl. Line wide graphics (11x)</t>
  </si>
  <si>
    <t>No Lineside graphic for Tarlton Refractionator</t>
  </si>
  <si>
    <t>FAT Procedure (11x)</t>
  </si>
  <si>
    <t>iFAT Records (11x)</t>
  </si>
  <si>
    <t>cFAT Records (11x)</t>
  </si>
  <si>
    <t>2.10</t>
  </si>
  <si>
    <t>Inland Station Installation, Changeover and Commissioning</t>
  </si>
  <si>
    <t>Section 4.2.3.9</t>
  </si>
  <si>
    <t>Station Integration Procedure (14x)</t>
  </si>
  <si>
    <t>Station System Change-over plan (1x)</t>
  </si>
  <si>
    <t>Station Commissioning Plan (14x)</t>
  </si>
  <si>
    <t>Shutdown Readiness SOP (14x)</t>
  </si>
  <si>
    <t>Commissioned System</t>
  </si>
  <si>
    <t>E&amp;I Installation Works (14x)</t>
  </si>
  <si>
    <t>E&amp;I Installation works to be priced after contract award.</t>
  </si>
  <si>
    <t>Electrical CoCs (14x)</t>
  </si>
  <si>
    <t>Station SAT Procedure (14x)</t>
  </si>
  <si>
    <t>SAT Records (14x)</t>
  </si>
  <si>
    <t>PCS/CMS System Performance SAT Records (14x)</t>
  </si>
  <si>
    <t>2.11</t>
  </si>
  <si>
    <t>MCC, SCC Installation, Changeover and Commissioning</t>
  </si>
  <si>
    <t xml:space="preserve">MCC Integration Procedure (1x) </t>
  </si>
  <si>
    <t>MCC System Changeover Plan (1x)</t>
  </si>
  <si>
    <t>PLMS System</t>
  </si>
  <si>
    <t>Cost allocated in PLMS Activity Schedule</t>
  </si>
  <si>
    <t>MCC software Backups</t>
  </si>
  <si>
    <t>Diagnostic Tool (Acronis, MS Audit, Version Tool) Configuration</t>
  </si>
  <si>
    <t>E&amp;I Installation Works (2x)</t>
  </si>
  <si>
    <t>Electrical CoCs (2x)</t>
  </si>
  <si>
    <t>MCC, SCC SAT Procedure (1x)</t>
  </si>
  <si>
    <t>SAT Records (1x)</t>
  </si>
  <si>
    <t>PLMS SAT Procedure (1x) (per segment)</t>
  </si>
  <si>
    <t>PLMS SAT Records (1x) (per segment)</t>
  </si>
  <si>
    <t>PCS/CMS System Performance SAT Records (1x)</t>
  </si>
  <si>
    <t>2.12</t>
  </si>
  <si>
    <t>Inland Station/MCC/SCC Handover</t>
  </si>
  <si>
    <t>Section 4.2.3.10</t>
  </si>
  <si>
    <t>System Data Pack (14x + 2x)</t>
  </si>
  <si>
    <t>2.13</t>
  </si>
  <si>
    <t>Operational Readiness: Operations Training</t>
  </si>
  <si>
    <t>Section 4.6.1</t>
  </si>
  <si>
    <t>Operating and Maintenance Manuals (3 sets)</t>
  </si>
  <si>
    <t>Equipment Manuals (3 sets)</t>
  </si>
  <si>
    <t>Operations Train-the Trainer Training Course Material (2 sets)</t>
  </si>
  <si>
    <t>Update of TPL existing system specific procedures and/or work instructions</t>
  </si>
  <si>
    <t>Operations manuals for each system</t>
  </si>
  <si>
    <t>Operations train-the-trainer training course presentation media.</t>
  </si>
  <si>
    <t>Provision of  1x Trainer Course on PCS/CMS/PLMS: 2 persons, 3 days.</t>
  </si>
  <si>
    <t>Provision of PLMS Training Course for 3 x Senior Coordinating Officers:  1 day each.</t>
  </si>
  <si>
    <t>2.14</t>
  </si>
  <si>
    <t>Operational Readiness: Technical Training</t>
  </si>
  <si>
    <t>Section 4.6.2</t>
  </si>
  <si>
    <t>Technical and Maintenance Manuals (3 set)</t>
  </si>
  <si>
    <t>Equipment Manuals (3 set)</t>
  </si>
  <si>
    <t>AVEVA Enterprise SCADA Intermediate Course Workshop</t>
  </si>
  <si>
    <t>AVEVA Enterprise SCADA Advanced Course Workshop</t>
  </si>
  <si>
    <t>Schneider EcoStruxure Control Expert Programming course (10 people)</t>
  </si>
  <si>
    <t>PCS Project-tailored technical training courses</t>
  </si>
  <si>
    <t>2.15</t>
  </si>
  <si>
    <t>Maintenance and Support</t>
  </si>
  <si>
    <t>Section 4.6.3</t>
  </si>
  <si>
    <t xml:space="preserve">Maintenance &amp; Support Agreement (SLA) </t>
  </si>
  <si>
    <t>2.16</t>
  </si>
  <si>
    <t>HMI Training System - Staging and Development</t>
  </si>
  <si>
    <t>Section 4.2.3.11</t>
  </si>
  <si>
    <t xml:space="preserve">AES202x HMI Trainer FDS (1x) </t>
  </si>
  <si>
    <t>Staged\Upgraded AES202x System</t>
  </si>
  <si>
    <t>HMI Trainer SCADA Code Review Report (1x)</t>
  </si>
  <si>
    <t>FAT Procedure (1x)</t>
  </si>
  <si>
    <t>iFAT Records (1x)</t>
  </si>
  <si>
    <t>cFAT Records (1x)</t>
  </si>
  <si>
    <t>2.17</t>
  </si>
  <si>
    <t xml:space="preserve">HMI Training System -System Installation and Commissioning </t>
  </si>
  <si>
    <t>Station Integration Procedure (1x)</t>
  </si>
  <si>
    <t>E&amp;I Installation Works (1x)</t>
  </si>
  <si>
    <t>Electrical CoCs (1x)</t>
  </si>
  <si>
    <t>Station SAT Procedure (1x)</t>
  </si>
  <si>
    <t>2.18</t>
  </si>
  <si>
    <t>HMI Training System -System Handover</t>
  </si>
  <si>
    <t>System Data Pack</t>
  </si>
  <si>
    <t>PCS Hardware/Computers</t>
  </si>
  <si>
    <t>App F1: Server\Client Equipment</t>
  </si>
  <si>
    <t>Metering Hardware</t>
  </si>
  <si>
    <t>App F2: Metering Equipment</t>
  </si>
  <si>
    <t>Network Hardware</t>
  </si>
  <si>
    <t>App F3: Networking Equipment</t>
  </si>
  <si>
    <t>App F4: PLC Hardware</t>
  </si>
  <si>
    <t>PCS Panel Supply</t>
  </si>
  <si>
    <t>App F5: Panel Supply</t>
  </si>
  <si>
    <t>PCS Licensing (SCADA, PLC)</t>
  </si>
  <si>
    <t>Section 4.6.4</t>
  </si>
  <si>
    <t>2.22</t>
  </si>
  <si>
    <t>Section 4.5.3</t>
  </si>
  <si>
    <t>Automation System Performance Test Report</t>
  </si>
  <si>
    <t>Verified as-built documentation (15x packs)</t>
  </si>
  <si>
    <t xml:space="preserve">Complete set of development/built/test history records for software, hardware </t>
  </si>
  <si>
    <t>Software Backups</t>
  </si>
  <si>
    <t>System and Equipment Configuration Procedure and Records</t>
  </si>
  <si>
    <t>System Operating, Maintenance Procedures</t>
  </si>
  <si>
    <t>OEM Equipment Manuals</t>
  </si>
  <si>
    <t>Software Simulator and Test Objects used in the station software development tests and FATs.</t>
  </si>
  <si>
    <t>Commissioning Spares are issued to the Employer</t>
  </si>
  <si>
    <t>EXECUTION PHASE 2: PLMS</t>
  </si>
  <si>
    <t>Phase 2A
ZAR</t>
  </si>
  <si>
    <t>Phase 2B
ZAR</t>
  </si>
  <si>
    <t>Phase 2C
ZAR</t>
  </si>
  <si>
    <t>Phase 2D
ZAR</t>
  </si>
  <si>
    <t>Phase 2 PLMS: Total</t>
  </si>
  <si>
    <t>Project Management</t>
  </si>
  <si>
    <t>Included in Phase 2 Activity Schedule</t>
  </si>
  <si>
    <t>2.19</t>
  </si>
  <si>
    <t>PLMS Staging</t>
  </si>
  <si>
    <t>Section 4.3.3.3.1</t>
  </si>
  <si>
    <t>SimSuite LDS Integration Procedure (1x)</t>
  </si>
  <si>
    <t>PIM PLMS Integration Procedure (1x)</t>
  </si>
  <si>
    <t>Staged OASyS 2018 SimSuite System</t>
  </si>
  <si>
    <t>Staged AES202x PIM System</t>
  </si>
  <si>
    <t>PLMS Hardware/Computers</t>
  </si>
  <si>
    <t>PLMS Licensing</t>
  </si>
  <si>
    <t>2.20</t>
  </si>
  <si>
    <t>PLMS Development / PLMS Validation</t>
  </si>
  <si>
    <t>Section 4.3.3.3.2\3</t>
  </si>
  <si>
    <t>AES202x PLMS FDS (1x)</t>
  </si>
  <si>
    <t>OASyS LDS FDS (1x)</t>
  </si>
  <si>
    <t xml:space="preserve">PLMS Masterfile </t>
  </si>
  <si>
    <t xml:space="preserve">AES202x PLMS System </t>
  </si>
  <si>
    <t>OASyS LDS  System</t>
  </si>
  <si>
    <t>PLMS Code Review Report (1x)</t>
  </si>
  <si>
    <t xml:space="preserve">SCADA HMI Graphics Report (multiple) </t>
  </si>
  <si>
    <t>FAT Procedure (multiple)</t>
  </si>
  <si>
    <t>iFAT Records (multiple)</t>
  </si>
  <si>
    <t>cFAT Records (multiple)</t>
  </si>
  <si>
    <t>2.21</t>
  </si>
  <si>
    <t>PLMS Installation, Commissioning, Tuning</t>
  </si>
  <si>
    <t>Section 4.3.3.4</t>
  </si>
  <si>
    <t>PLMS Masterfile</t>
  </si>
  <si>
    <t xml:space="preserve">PLMS\LDS Integration Procedure (2x) </t>
  </si>
  <si>
    <t>Instrument Assessment (1 per deployment)</t>
  </si>
  <si>
    <t>Tuning Report (1 per deployment)</t>
  </si>
  <si>
    <t>Commissioned PLMS System</t>
  </si>
  <si>
    <t>MCC PLMS SAT Procedure (1 per deployment)</t>
  </si>
  <si>
    <t>SAT Records (1 per deployment)</t>
  </si>
  <si>
    <t>PLMS Handover</t>
  </si>
  <si>
    <t>Masterfile</t>
  </si>
  <si>
    <t>EXECUTION PHASE 1 &amp; 2</t>
  </si>
  <si>
    <t>Unit Rate</t>
  </si>
  <si>
    <t>Quantities</t>
  </si>
  <si>
    <t>Staging System
ZAR</t>
  </si>
  <si>
    <t>NOC
ZAR</t>
  </si>
  <si>
    <t>HMI TRN
ZAR</t>
  </si>
  <si>
    <t>Alrode-AV
ZAR</t>
  </si>
  <si>
    <t>Alrode-MP
ZAR</t>
  </si>
  <si>
    <t>Total
PLMS
ZAR</t>
  </si>
  <si>
    <t>SUPPLY BILL OF QUANTITIES</t>
  </si>
  <si>
    <t>Units</t>
  </si>
  <si>
    <t>Cost ZAR</t>
  </si>
  <si>
    <t>TOTAL QTY</t>
  </si>
  <si>
    <t>PH1 STAGE</t>
  </si>
  <si>
    <t>NOC</t>
  </si>
  <si>
    <t>SCC</t>
  </si>
  <si>
    <t>HMI TRN</t>
  </si>
  <si>
    <t>APT</t>
  </si>
  <si>
    <t>MTN</t>
  </si>
  <si>
    <t>ALR
AV</t>
  </si>
  <si>
    <t>RTR</t>
  </si>
  <si>
    <t>LLA</t>
  </si>
  <si>
    <t>TLR</t>
  </si>
  <si>
    <t>ALR
MP</t>
  </si>
  <si>
    <t>WIR</t>
  </si>
  <si>
    <t>WAO</t>
  </si>
  <si>
    <t>KDL</t>
  </si>
  <si>
    <t>SEC</t>
  </si>
  <si>
    <t>SBG</t>
  </si>
  <si>
    <t>KRP</t>
  </si>
  <si>
    <t>IRP</t>
  </si>
  <si>
    <t>PLMS</t>
  </si>
  <si>
    <t>1</t>
  </si>
  <si>
    <t>Preferred Supplier</t>
  </si>
  <si>
    <t>1.1</t>
  </si>
  <si>
    <t>SCADA Hardware</t>
  </si>
  <si>
    <t>1.1.1</t>
  </si>
  <si>
    <t>Server ( MCC)</t>
  </si>
  <si>
    <t>ea</t>
  </si>
  <si>
    <t>1.1.2</t>
  </si>
  <si>
    <t>Server (Metering Station)</t>
  </si>
  <si>
    <t>1.1.3</t>
  </si>
  <si>
    <t>Server ( Non-Metering Station)</t>
  </si>
  <si>
    <t>1.1.4</t>
  </si>
  <si>
    <t>Domain Controller</t>
  </si>
  <si>
    <t>1.1.5</t>
  </si>
  <si>
    <t>Operator Workstations</t>
  </si>
  <si>
    <t>1.1.6</t>
  </si>
  <si>
    <t>SAN Storage - MCC/DSS</t>
  </si>
  <si>
    <t>1.1.7</t>
  </si>
  <si>
    <t>SAN Storage - Stations</t>
  </si>
  <si>
    <t>1.1.8</t>
  </si>
  <si>
    <t>Monitors - 27" QHD</t>
  </si>
  <si>
    <t>1.1.9</t>
  </si>
  <si>
    <t>Monitors - 27" 4K</t>
  </si>
  <si>
    <t>1.1.10</t>
  </si>
  <si>
    <t>KVM Console (1U)</t>
  </si>
  <si>
    <t>1.1.11</t>
  </si>
  <si>
    <t>Printers (LaserJet M454DN or equivalent.)</t>
  </si>
  <si>
    <t>1.1.12</t>
  </si>
  <si>
    <t>Active Optical Cables (Rose Electronics)</t>
  </si>
  <si>
    <t>1.1.13</t>
  </si>
  <si>
    <t>Video Splitters  (Rose Electronics)</t>
  </si>
  <si>
    <t>1.1.14</t>
  </si>
  <si>
    <t>USB Extenders  (Rose Electronics)</t>
  </si>
  <si>
    <t>1.1.15</t>
  </si>
  <si>
    <t>VGA Extenders  (Rose Electronics)</t>
  </si>
  <si>
    <t>1.1.16</t>
  </si>
  <si>
    <t>Audio Amplifier 19”</t>
  </si>
  <si>
    <t>1.1.17</t>
  </si>
  <si>
    <t>Alarm Horn (Outdoor)</t>
  </si>
  <si>
    <t>2</t>
  </si>
  <si>
    <t>2.1</t>
  </si>
  <si>
    <t>Emerson S600+ Flow Computer Hardware</t>
  </si>
  <si>
    <t>2.1.1</t>
  </si>
  <si>
    <t xml:space="preserve"> Floboss S600+ Complete Stream (New) (P152+P144 x 2 + Fabricated metal case+ Removable front panel) </t>
  </si>
  <si>
    <t>Emerson</t>
  </si>
  <si>
    <t>2.1.2</t>
  </si>
  <si>
    <t xml:space="preserve"> Floboss S600+ Complete Prover  (New) (P152+P144 x 2 +P154+ Fabricated metal case+ Removable front panel)</t>
  </si>
  <si>
    <t>2.1.3</t>
  </si>
  <si>
    <t xml:space="preserve"> Floboss S600+ CPU Stream (New) &amp; Faceplate (P152+ Removable front panel)</t>
  </si>
  <si>
    <t>2.1.4</t>
  </si>
  <si>
    <t xml:space="preserve"> Floboss S600+ CPU Prover (New) &amp; Faceplate (P152+ Removable front panel)</t>
  </si>
  <si>
    <t>2.1.5</t>
  </si>
  <si>
    <t xml:space="preserve"> Floboss S600+ CPU Stream (Upgraded) (Update P152 firmware)</t>
  </si>
  <si>
    <t>2.1.6</t>
  </si>
  <si>
    <t xml:space="preserve"> Floboss S600+ CPU Prover (Update P152 firmware)</t>
  </si>
  <si>
    <t>3</t>
  </si>
  <si>
    <t>3.1</t>
  </si>
  <si>
    <t>3.1.1</t>
  </si>
  <si>
    <t>Ethernet Switches (Cisco C9200-24T-4G-E or similar)</t>
  </si>
  <si>
    <t>Cisco</t>
  </si>
  <si>
    <t>3.1.2</t>
  </si>
  <si>
    <t>SFP Transceiver Modules (Cisco GLC-TE or similar)</t>
  </si>
  <si>
    <t>3.1.3</t>
  </si>
  <si>
    <t>Ethernet Switches (Cisco IE3100 12port or similar)</t>
  </si>
  <si>
    <t>3.1.4</t>
  </si>
  <si>
    <t>Firewalls (Foritgate NGFW HA)</t>
  </si>
  <si>
    <t>Fortigate</t>
  </si>
  <si>
    <t>3.1.5</t>
  </si>
  <si>
    <t>Schneider</t>
  </si>
  <si>
    <t>3.1.6</t>
  </si>
  <si>
    <t>4</t>
  </si>
  <si>
    <t>4.1</t>
  </si>
  <si>
    <t>PLC Hardware - Power Supply</t>
  </si>
  <si>
    <t>4.1.1</t>
  </si>
  <si>
    <t>BMXCPS3500: High power AC 110/220 VAC power supply (IO)</t>
  </si>
  <si>
    <t xml:space="preserve">SCHNEIDER </t>
  </si>
  <si>
    <t>4.1.2</t>
  </si>
  <si>
    <t>BMXCPS3500H: High power AC 110/220 VAC power supply (Ruggedised) (IO)</t>
  </si>
  <si>
    <t>4.1.3</t>
  </si>
  <si>
    <t>ABL8RPM24200 AC 110/220 VAC power supply (Field) 20A</t>
  </si>
  <si>
    <t>4.1.4</t>
  </si>
  <si>
    <t>ABL8RED24400  Redundant Power Supply Module</t>
  </si>
  <si>
    <t>4.1.5</t>
  </si>
  <si>
    <t>ABL8RPM24200H AC 110/220 VAC power supply (Field) 20A  (Ruggedised)</t>
  </si>
  <si>
    <t>4.1.6</t>
  </si>
  <si>
    <t>ABL8RED24400H  Redundant Power Supply Module  (Ruggedised)</t>
  </si>
  <si>
    <t>4.2</t>
  </si>
  <si>
    <t>PLC Hardware - PLC CPU</t>
  </si>
  <si>
    <t>4.2.1</t>
  </si>
  <si>
    <t>BMEXBP0800: PLC 8 slots Ethernet backplane</t>
  </si>
  <si>
    <t>4.2.2</t>
  </si>
  <si>
    <t>BMEXBP0800H: PLC 8 slots Ethernet backplane (Ruggedised)</t>
  </si>
  <si>
    <t>4.2.3</t>
  </si>
  <si>
    <t>BMEXBP0400: PLC 4 slots Ethernet backplane</t>
  </si>
  <si>
    <t>4.2.4</t>
  </si>
  <si>
    <t>BMEXBP0400H: PLC 4 slots Ethernet backplane (Ruggedised)</t>
  </si>
  <si>
    <t>4.2.5</t>
  </si>
  <si>
    <t>BMXXEM010: 5 PLC Rack protective covers</t>
  </si>
  <si>
    <t>4.2.6</t>
  </si>
  <si>
    <t>BMEH58x0x0: M580 CPU redundant family  with remote and distributed I/O</t>
  </si>
  <si>
    <t>4.2.7</t>
  </si>
  <si>
    <t>BMXRMS004GPF: Memory card  SD flash 4 Go for  M580 CPU</t>
  </si>
  <si>
    <t>4.2.8</t>
  </si>
  <si>
    <t>490NAC0100: M580 Redundant link RJ45 SFP</t>
  </si>
  <si>
    <t>4.2.9</t>
  </si>
  <si>
    <t xml:space="preserve">BMENOC0321: M580 Ethernet module with IP forwarding and with 3 Ports </t>
  </si>
  <si>
    <t>4.2.10</t>
  </si>
  <si>
    <t>BMENOC0321C: M580 Ethernet module with IP forwarding and with 3 Ports (Ruggedised – Conformal Coating)</t>
  </si>
  <si>
    <t>4.2.11</t>
  </si>
  <si>
    <t>BMXNRP0201: Ethernet RIO optical single mode repeater</t>
  </si>
  <si>
    <t>4.2.12</t>
  </si>
  <si>
    <t>BMXNRP0201C: Ethernet RIO optical single mode repeater (Ruggedised - Conformal Coating)</t>
  </si>
  <si>
    <t>4.3</t>
  </si>
  <si>
    <t>PLC Hardware - PLC Remote IO</t>
  </si>
  <si>
    <t>4.3.1</t>
  </si>
  <si>
    <t>4.3.2</t>
  </si>
  <si>
    <t>4.3.3</t>
  </si>
  <si>
    <t>4.3.4</t>
  </si>
  <si>
    <t>4.3.5</t>
  </si>
  <si>
    <t>BMXXEM010: 5 PLC Rack protective covers (incl Above 4.2.5)</t>
  </si>
  <si>
    <t>4.3.6</t>
  </si>
  <si>
    <t>BMECRA31210: X80 Performance Ethernet Drop adapter with Ethernet backplane</t>
  </si>
  <si>
    <t>4.3.7</t>
  </si>
  <si>
    <t>BMECRA31210C: X80 Performance Ethernet Drop adapter with Ethernet backplane (Ruggedised – Conformal Coating)</t>
  </si>
  <si>
    <t>4.3.8</t>
  </si>
  <si>
    <t>4.3.9</t>
  </si>
  <si>
    <t>4.3.10</t>
  </si>
  <si>
    <t>BMXDDI3202K: 32 Digital 24 VDC positive logic input channels module</t>
  </si>
  <si>
    <t>4.3.11</t>
  </si>
  <si>
    <t>BMXDDI3202KH: 32 Digital 24 VDC positive logic input channels module (Ruggedised)</t>
  </si>
  <si>
    <t>4.3.12</t>
  </si>
  <si>
    <t>BMXFCW501 (32 Ch DDI): 5m pre-equipped cable with 1 x 40 way connector</t>
  </si>
  <si>
    <t>4.3.13</t>
  </si>
  <si>
    <t>BMXDDI1602: 16 Digital 24 VDC positive logic input  channels module</t>
  </si>
  <si>
    <t>4.3.14</t>
  </si>
  <si>
    <t>BMXDDI1602H: 16 Digital 24 VDC positive logic input  channels module (Ruggedised)</t>
  </si>
  <si>
    <t>4.3.15</t>
  </si>
  <si>
    <t>BMXFTW501 (16 Ch DDI): 5m pre-equipped cable with 1 x 20 way spring type connector</t>
  </si>
  <si>
    <t>4.3.16</t>
  </si>
  <si>
    <t>BMXDDO3202K: 32 Digital 24 VDC positive logic static output  channels module</t>
  </si>
  <si>
    <t>4.3.17</t>
  </si>
  <si>
    <t>BMXDDO3202KC: 32 Digital 24 VDC positive logic static output  channels module (Ruggedised - Conformal Coating)</t>
  </si>
  <si>
    <t>4.3.18</t>
  </si>
  <si>
    <t xml:space="preserve">BMXFCW501 (32 Ch DDO): 5m pre-equipped cable with 1 x 40 way connector </t>
  </si>
  <si>
    <t>4.3.19</t>
  </si>
  <si>
    <t>BMXDDO1602: 16 Digital 24 VDC positive logic static output channels module</t>
  </si>
  <si>
    <t>4.3.20</t>
  </si>
  <si>
    <t>BMXDDO1602H: 16 Digital 24 VDC positive logic static output channels module (Ruggedised)</t>
  </si>
  <si>
    <t>4.3.21</t>
  </si>
  <si>
    <t>BMXFTW501 (16 Ch DDO): 5m pre-equipped cable with 1 x 20 way spring type connector</t>
  </si>
  <si>
    <t>4.3.22</t>
  </si>
  <si>
    <t>BMXAMI0810: 8 Analog voltage/current input isolated high speed channels module</t>
  </si>
  <si>
    <t>4.3.23</t>
  </si>
  <si>
    <t>BMXAMI0810H: 8 Analog voltage/current input isolated high speed channels module (Ruggedised)</t>
  </si>
  <si>
    <t>4.3.24</t>
  </si>
  <si>
    <t>BMXFTW308S (8 Ch AI): 5m pre-equipped cable with 28 way terminal block connector</t>
  </si>
  <si>
    <t>4.3.25</t>
  </si>
  <si>
    <t>BMXAMO0410: 4 Analog voltage/current output isolated channels module</t>
  </si>
  <si>
    <t>4.3.26</t>
  </si>
  <si>
    <t>BMXAMO0410H: 4 Analog voltage/current output isolated channels module (Ruggedised)</t>
  </si>
  <si>
    <t>4.3.27</t>
  </si>
  <si>
    <t>BMXFTW501S (4 Ch AO): 5m pre-equipped cable with 20 way terminal block connector</t>
  </si>
  <si>
    <t>4.3.28</t>
  </si>
  <si>
    <t>BMXEHC0800: High Speed Counter 8 Channels with 10kHz frequency module</t>
  </si>
  <si>
    <t>4.3.29</t>
  </si>
  <si>
    <t>BMXEHC0800H: High Speed Counter 8 Channels with 10kHz frequency module (Ruggedised)</t>
  </si>
  <si>
    <t>4.3.30</t>
  </si>
  <si>
    <t>BMXFTW501S (8 Ch Counter): 5m pre-equipped cable with 20 way terminal block connector</t>
  </si>
  <si>
    <t>4.3.31</t>
  </si>
  <si>
    <t>BMXFTB2010: 20-way removable terminal block with screw clamp (16 ch, DI)</t>
  </si>
  <si>
    <t>4.4</t>
  </si>
  <si>
    <t>PLC Hardware - Safety Rated</t>
  </si>
  <si>
    <t>4.4.1</t>
  </si>
  <si>
    <t>BMXCPS4002S: High power, redundant AC 110/220 VAC power supply</t>
  </si>
  <si>
    <t>4.4.2</t>
  </si>
  <si>
    <t>BMEP582040S + BMEP58CPROS3: M580 CPU redundant family 40 with remote and distributed I/O, plus Coprocessor</t>
  </si>
  <si>
    <t>4.4.3</t>
  </si>
  <si>
    <t>BMXSDI1602: 16 Digital Safety 24 VDC positive logic input  channels module (SIL3)</t>
  </si>
  <si>
    <t>4.4.4</t>
  </si>
  <si>
    <t>BMXFTB2010 (16 Ch DI Safe): 20 way screw clamp terminal block</t>
  </si>
  <si>
    <t>4.4.5</t>
  </si>
  <si>
    <t>BMXSDO0802: 8 Digital Safety 24 VDC 0.5A positive logic static output  channels module (SIL3)</t>
  </si>
  <si>
    <t>4.4.6</t>
  </si>
  <si>
    <t>BMXSRA0405: 4 Isolated Digital Safety 24 VDC 5A positive logic static output  channels module (SIL2)</t>
  </si>
  <si>
    <t>4.4.7</t>
  </si>
  <si>
    <t>BMXFTB2010 (8 Ch DO Safe): 20 way screw clamp terminal block</t>
  </si>
  <si>
    <t>4.4.8</t>
  </si>
  <si>
    <t>BMXSAI0410: 4 Analog Safety current output isolated channels module</t>
  </si>
  <si>
    <t>4.4.9</t>
  </si>
  <si>
    <t>BMXFTB2010 (4 Ch AI Safe): 20 way screw clamp terminal block</t>
  </si>
  <si>
    <t>4.5</t>
  </si>
  <si>
    <t>Instrument Safety Isolators/Barriers</t>
  </si>
  <si>
    <t>4.5.1</t>
  </si>
  <si>
    <t>KFD2-CRG2-Ex1.D: Trip Amplifier (SIL 1)</t>
  </si>
  <si>
    <t>P&amp;F</t>
  </si>
  <si>
    <t>5</t>
  </si>
  <si>
    <t>5.1</t>
  </si>
  <si>
    <t>Panel Supply</t>
  </si>
  <si>
    <t>5.1.1</t>
  </si>
  <si>
    <t>PLC Panel Supply</t>
  </si>
  <si>
    <t>5.1.2</t>
  </si>
  <si>
    <t>Remote PLC Panel Supply</t>
  </si>
  <si>
    <t>5.1.3</t>
  </si>
  <si>
    <t>Metering Panel Supply</t>
  </si>
  <si>
    <t>5.1.4</t>
  </si>
  <si>
    <t>Server Panel Supply</t>
  </si>
  <si>
    <t>5.1.5</t>
  </si>
  <si>
    <t>Electrical MV ET Panel Supply</t>
  </si>
  <si>
    <t>6</t>
  </si>
  <si>
    <t>AOSYS 2018 PCS Services (SCADA, PLC)</t>
  </si>
  <si>
    <t>6.1</t>
  </si>
  <si>
    <t>NOC-MCC (OASyS SCADA - Enterprise Edition)</t>
  </si>
  <si>
    <t>6.1.1</t>
  </si>
  <si>
    <t>Realtime Services – Hot</t>
  </si>
  <si>
    <t>AVEVA</t>
  </si>
  <si>
    <t>Lot</t>
  </si>
  <si>
    <t>6.1.2</t>
  </si>
  <si>
    <t>Realtime Services – Standby</t>
  </si>
  <si>
    <t>6.1.3</t>
  </si>
  <si>
    <t>Historical App Services – Hot</t>
  </si>
  <si>
    <t>6.1.4</t>
  </si>
  <si>
    <t>Historical App Services – Standby</t>
  </si>
  <si>
    <t>6.1.5</t>
  </si>
  <si>
    <t>Named Client License</t>
  </si>
  <si>
    <t>6.1.6</t>
  </si>
  <si>
    <t>Engineering Station - Incl all required Services</t>
  </si>
  <si>
    <t>6.1.7</t>
  </si>
  <si>
    <t>OASyS Enterprise OPC Server</t>
  </si>
  <si>
    <t>6.1.8</t>
  </si>
  <si>
    <t>Playback Services</t>
  </si>
  <si>
    <t>6.1.9</t>
  </si>
  <si>
    <t>OASyS Reporting Services</t>
  </si>
  <si>
    <t>6.2</t>
  </si>
  <si>
    <t>NOC-DSS (OASyS SCADA - Enterprise Edition)</t>
  </si>
  <si>
    <t>6.2.1</t>
  </si>
  <si>
    <t>Pipeline Operations – Liquids – Decision Support Environment (incl Reporting)</t>
  </si>
  <si>
    <t>6.3</t>
  </si>
  <si>
    <t>STATION (OASyS SCADA - Enterprise Edition)</t>
  </si>
  <si>
    <t>6.3.1</t>
  </si>
  <si>
    <t>Station OASyS – Hot</t>
  </si>
  <si>
    <t>6.3.2</t>
  </si>
  <si>
    <t>Station OASyS – Standby</t>
  </si>
  <si>
    <t>6.3.3</t>
  </si>
  <si>
    <t>6.3.4</t>
  </si>
  <si>
    <t>6.3.5</t>
  </si>
  <si>
    <t>6.4</t>
  </si>
  <si>
    <t>HMI TRAINER (OASyS SCADA - Enterprise Edition)</t>
  </si>
  <si>
    <t>6.4.1</t>
  </si>
  <si>
    <t>Station OASyS - Administrator</t>
  </si>
  <si>
    <t>6.4.2</t>
  </si>
  <si>
    <t>6.4.3</t>
  </si>
  <si>
    <t>6.4.4</t>
  </si>
  <si>
    <t>Historical Database Server</t>
  </si>
  <si>
    <t>6.4.5</t>
  </si>
  <si>
    <t>6.5</t>
  </si>
  <si>
    <t>CUSTODY METERING (OASyS SCADA - Enterprise Edition)</t>
  </si>
  <si>
    <t>6.5.1</t>
  </si>
  <si>
    <t>Pipeline Operations - Liquids – Flow Computer Management (FCM)</t>
  </si>
  <si>
    <t>6.5.2</t>
  </si>
  <si>
    <t>Pipeline Operations - Liquids – BTM connector to Flow Computer Management</t>
  </si>
  <si>
    <t>6.5.3</t>
  </si>
  <si>
    <t xml:space="preserve">Pipeline Operations - Liquids – Tank Management Application </t>
  </si>
  <si>
    <t>6.6</t>
  </si>
  <si>
    <t>PIPELINE MONITORING</t>
  </si>
  <si>
    <t>6.6.1</t>
  </si>
  <si>
    <t>Pipeline Operations – Liquids – Leak Detection</t>
  </si>
  <si>
    <t>6.6.2</t>
  </si>
  <si>
    <t>Pipeline Operations – Liquids – Batch Tracking</t>
  </si>
  <si>
    <t>6.6.3</t>
  </si>
  <si>
    <t>Pipeline Operations – Liquids – Theft Detection</t>
  </si>
  <si>
    <t>6.6.4</t>
  </si>
  <si>
    <t>Pipeline Operations – Liquids – Pig Tracking</t>
  </si>
  <si>
    <t>6.7</t>
  </si>
  <si>
    <t>PLC Licenses</t>
  </si>
  <si>
    <t>6.7.1</t>
  </si>
  <si>
    <t>Control Expert XL Entity Licence</t>
  </si>
  <si>
    <t>SCHNEIDER
CEXSPUCZXEPMZZ</t>
  </si>
  <si>
    <t>AES202x PCS Services (SCADA, PLC)</t>
  </si>
  <si>
    <t>NOC-MCC (AES202x SCADA - Enterprise Edition)</t>
  </si>
  <si>
    <t>7.1.1</t>
  </si>
  <si>
    <t>7.1.2</t>
  </si>
  <si>
    <t>7.1.3</t>
  </si>
  <si>
    <t>7.1.4</t>
  </si>
  <si>
    <t>7.1.5</t>
  </si>
  <si>
    <t>7.1.6</t>
  </si>
  <si>
    <t>7.1.7</t>
  </si>
  <si>
    <t>AES202x Enterprise OPC Server</t>
  </si>
  <si>
    <t>7.1.8</t>
  </si>
  <si>
    <t>7.1.9</t>
  </si>
  <si>
    <t>AES202x Reporting Services</t>
  </si>
  <si>
    <t>NOC-DSS (AES202x SCADA - Enterprise Edition)</t>
  </si>
  <si>
    <t>7.2.1</t>
  </si>
  <si>
    <t>STATION (AES202x SCADA - Enterprise Edition)</t>
  </si>
  <si>
    <t>7.3.1</t>
  </si>
  <si>
    <t>Station AES202x – Hot</t>
  </si>
  <si>
    <t>7.3.2</t>
  </si>
  <si>
    <t>Station AES202x – Standby</t>
  </si>
  <si>
    <t>7.3.3</t>
  </si>
  <si>
    <t>7.3.4</t>
  </si>
  <si>
    <t>7.3.5</t>
  </si>
  <si>
    <t>HMI TRAINER (AES202x SCADA - Enterprise Edition)</t>
  </si>
  <si>
    <t>7.4.1</t>
  </si>
  <si>
    <t>Station AES202x - Administrator</t>
  </si>
  <si>
    <t>7.4.2</t>
  </si>
  <si>
    <t>7.4.3</t>
  </si>
  <si>
    <t>7.4.4</t>
  </si>
  <si>
    <t>7.4.5</t>
  </si>
  <si>
    <t>CUSTODY METERING (AES202x SCADA - Enterprise Edition)</t>
  </si>
  <si>
    <t>7.5.1</t>
  </si>
  <si>
    <t>7.5.2</t>
  </si>
  <si>
    <t>7.5.3</t>
  </si>
  <si>
    <t>7.6.1</t>
  </si>
  <si>
    <t>7.6.2</t>
  </si>
  <si>
    <t>7.6.3</t>
  </si>
  <si>
    <t>7.7.4</t>
  </si>
  <si>
    <t>7.7.1</t>
  </si>
  <si>
    <t>8</t>
  </si>
  <si>
    <t>Additional Services (SCADA, PLC)</t>
  </si>
  <si>
    <t>8.1</t>
  </si>
  <si>
    <t>OPC Bridge</t>
  </si>
  <si>
    <t>8.1.1</t>
  </si>
  <si>
    <t>OPC Bridge Software</t>
  </si>
  <si>
    <t>8.1.2</t>
  </si>
  <si>
    <t>OPC Bridge Software (Upgrade)</t>
  </si>
  <si>
    <t>8.2</t>
  </si>
  <si>
    <t>Diagnostic Tools</t>
  </si>
  <si>
    <t>8.2.1</t>
  </si>
  <si>
    <t>ACRONIS Backup Tool</t>
  </si>
  <si>
    <t>8.2.2</t>
  </si>
  <si>
    <t>Microsoft Extra ID Diagnostics Audit Tool</t>
  </si>
  <si>
    <t>Grade</t>
  </si>
  <si>
    <t>Role Description</t>
  </si>
  <si>
    <t>Rate
ZAR/h</t>
  </si>
  <si>
    <t>Rate
US$/h
(Exch Rate: xx.xx)</t>
  </si>
  <si>
    <t>Rate
EURO/h
(Exch Rate: xx.xx)</t>
  </si>
  <si>
    <t>South African</t>
  </si>
  <si>
    <t>SA01</t>
  </si>
  <si>
    <t>Project Director</t>
  </si>
  <si>
    <t>SA02</t>
  </si>
  <si>
    <t>SA03</t>
  </si>
  <si>
    <t>Project Engineer</t>
  </si>
  <si>
    <t>SA04</t>
  </si>
  <si>
    <t>Site Manager</t>
  </si>
  <si>
    <t>SA05</t>
  </si>
  <si>
    <t>SHE Specialist</t>
  </si>
  <si>
    <t>SA06</t>
  </si>
  <si>
    <t>Senior Control Engineer</t>
  </si>
  <si>
    <t>SA07</t>
  </si>
  <si>
    <t>Control Engineer</t>
  </si>
  <si>
    <t>SA08</t>
  </si>
  <si>
    <t>Junior Control Engineer</t>
  </si>
  <si>
    <t>SA09</t>
  </si>
  <si>
    <t>Technician</t>
  </si>
  <si>
    <t>SA10</t>
  </si>
  <si>
    <t>Junior Technician</t>
  </si>
  <si>
    <t>SA11</t>
  </si>
  <si>
    <t>Project Planner</t>
  </si>
  <si>
    <t>SA12</t>
  </si>
  <si>
    <t>CAD Operator</t>
  </si>
  <si>
    <t>SA13</t>
  </si>
  <si>
    <t>Project Support Co-ordinators</t>
  </si>
  <si>
    <t>International</t>
  </si>
  <si>
    <t>IN01</t>
  </si>
  <si>
    <t>IN02</t>
  </si>
  <si>
    <t>IN03</t>
  </si>
  <si>
    <t>IN04</t>
  </si>
  <si>
    <t>IN05</t>
  </si>
  <si>
    <t>IN06</t>
  </si>
  <si>
    <t>IN07</t>
  </si>
  <si>
    <t>IN08</t>
  </si>
  <si>
    <t>IN09</t>
  </si>
  <si>
    <t>IN10</t>
  </si>
  <si>
    <t>IN11</t>
  </si>
  <si>
    <t>IN12</t>
  </si>
  <si>
    <t>IN13</t>
  </si>
  <si>
    <t>EXECUTION PHASE 2</t>
  </si>
  <si>
    <t>2A.MCC.1.1</t>
  </si>
  <si>
    <t>2A.MTN.1</t>
  </si>
  <si>
    <t>2A.MTN.1.1</t>
  </si>
  <si>
    <t>2A.MTN.1.1.01</t>
  </si>
  <si>
    <t>2A.MTN.1.1.02</t>
  </si>
  <si>
    <t>2A.MTN.1.1.03</t>
  </si>
  <si>
    <t>2A.MTN.1.1.04</t>
  </si>
  <si>
    <t>2A.MTN.1.1.05</t>
  </si>
  <si>
    <t>2A.MTN.1.1.06</t>
  </si>
  <si>
    <t>Quality Management</t>
  </si>
  <si>
    <t>2A.MTN.1.2</t>
  </si>
  <si>
    <t>2A.MTN.1.2.01</t>
  </si>
  <si>
    <t>2A.MTN.1.2.02</t>
  </si>
  <si>
    <t>Safety Management</t>
  </si>
  <si>
    <t>2A.MTN.1.3</t>
  </si>
  <si>
    <t xml:space="preserve">Safety Management activities and records </t>
  </si>
  <si>
    <t>2A.MTN.1.3.01</t>
  </si>
  <si>
    <t>2A.MTN.1.4</t>
  </si>
  <si>
    <t>2A.MTN.1.4.01</t>
  </si>
  <si>
    <t>2A.MTN.1.4.02</t>
  </si>
  <si>
    <t>2A.MTN.2</t>
  </si>
  <si>
    <t>2A.MTN.2.1</t>
  </si>
  <si>
    <t>SCADA Architecture Designs (13x)</t>
  </si>
  <si>
    <t>2A.MTN.2.1.01</t>
  </si>
  <si>
    <t xml:space="preserve">PLC Architecture Designs (13x) </t>
  </si>
  <si>
    <t>2A.MTN.2.1.02</t>
  </si>
  <si>
    <t>Network Topology Designs (13x)</t>
  </si>
  <si>
    <t>2A.MTN.2.1.03</t>
  </si>
  <si>
    <t>PCS BOQs (13x)</t>
  </si>
  <si>
    <t>2A.MTN.2.1.04</t>
  </si>
  <si>
    <t>Field Equipment BOQs (13x)</t>
  </si>
  <si>
    <t>2A.MTN.2.1.05</t>
  </si>
  <si>
    <t>Station PLC FDS (13x)</t>
  </si>
  <si>
    <t>2A.MTN.2.1.06</t>
  </si>
  <si>
    <t>AES202x\OASyS 2018 SCADA FDS</t>
  </si>
  <si>
    <t>2A.MTN.2.1.07</t>
  </si>
  <si>
    <t>Station Configuration Sheets (13 sets)</t>
  </si>
  <si>
    <t>2A.MTN.2.1.08</t>
  </si>
  <si>
    <t>2A.MTN.2.1.09</t>
  </si>
  <si>
    <t>Panel Design Inputs</t>
  </si>
  <si>
    <t>2A.MTN.2.1.10</t>
  </si>
  <si>
    <t>Loop Design Inputs</t>
  </si>
  <si>
    <t>2A.MTN.2.1.11</t>
  </si>
  <si>
    <t>Hardware Product Standards</t>
  </si>
  <si>
    <t>2A.MTN.2.1.12</t>
  </si>
  <si>
    <t>2A.MTN.2.2</t>
  </si>
  <si>
    <t xml:space="preserve">SCADA Architecture Designs (1 set) </t>
  </si>
  <si>
    <t>2A.MTN.2.2.01</t>
  </si>
  <si>
    <t xml:space="preserve">Network Topology Designs (1 set) </t>
  </si>
  <si>
    <t>2A.MTN.2.2.02</t>
  </si>
  <si>
    <t>2A.MTN.2.2.03</t>
  </si>
  <si>
    <t>2A.MTN.2.2.04</t>
  </si>
  <si>
    <t>2A.MTN.2.2.05</t>
  </si>
  <si>
    <t>Videowall Patching and Topology (1x)</t>
  </si>
  <si>
    <t>2A.MTN.2.2.06</t>
  </si>
  <si>
    <t>Firewall Configuration and specification</t>
  </si>
  <si>
    <t>2A.MTN.2.2.07</t>
  </si>
  <si>
    <t>2A.MTN.2.2.08</t>
  </si>
  <si>
    <t>Diagnostics Systems FDS and configuration</t>
  </si>
  <si>
    <t>2A.MTN.2.2.09</t>
  </si>
  <si>
    <t>2A.MTN.2.3</t>
  </si>
  <si>
    <t>SCADA Architecture Designs</t>
  </si>
  <si>
    <t>2A.MTN.2.3.01</t>
  </si>
  <si>
    <t>2A.MTN.2.3.02</t>
  </si>
  <si>
    <t>PCS BOQs</t>
  </si>
  <si>
    <t>2A.MTN.2.3.03</t>
  </si>
  <si>
    <t>AES202x FDS</t>
  </si>
  <si>
    <t>2A.MTN.2.3.04</t>
  </si>
  <si>
    <t>2A.MTN.2.3.05</t>
  </si>
  <si>
    <t xml:space="preserve">SCC Configuration Sheets </t>
  </si>
  <si>
    <t>2A.MTN.2.3.06</t>
  </si>
  <si>
    <t>2A.MTN.2.4</t>
  </si>
  <si>
    <t>2A.MTN.2.4.01</t>
  </si>
  <si>
    <t>2A.MTN.2.4.02</t>
  </si>
  <si>
    <t>2A.MTN.2.4.03</t>
  </si>
  <si>
    <t>2A.MTN.2.4.04</t>
  </si>
  <si>
    <t>2A.MTN.2.4.05</t>
  </si>
  <si>
    <t>2A.MTN.2.4.06</t>
  </si>
  <si>
    <t>PCS/CMS Software Development, Integration and Testing</t>
  </si>
  <si>
    <t>2A.MTN.3</t>
  </si>
  <si>
    <t>OASyS/AES202x Specifications and Plans</t>
  </si>
  <si>
    <t>2A.MTN.3.1</t>
  </si>
  <si>
    <t xml:space="preserve">OASyS PLC FDS (13x)  </t>
  </si>
  <si>
    <t>2A.MTN.3.1.01</t>
  </si>
  <si>
    <t>SCADA FDS (2x)</t>
  </si>
  <si>
    <t>2A.MTN.3.1.02</t>
  </si>
  <si>
    <t>Station Masterfile  (13x)</t>
  </si>
  <si>
    <t>2A.MTN.3.1.03</t>
  </si>
  <si>
    <t xml:space="preserve">Flow Computer Configuration Records  </t>
  </si>
  <si>
    <t>2A.MTN.3.1.04</t>
  </si>
  <si>
    <t xml:space="preserve">Equipment Checksheets </t>
  </si>
  <si>
    <t>2A.MTN.3.1.05</t>
  </si>
  <si>
    <t xml:space="preserve">Station MODBUS Map (13x) </t>
  </si>
  <si>
    <t>2A.MTN.3.1.06</t>
  </si>
  <si>
    <t>Station Software Development</t>
  </si>
  <si>
    <t>2A.MTN.3.2</t>
  </si>
  <si>
    <t>Station System Staging</t>
  </si>
  <si>
    <t>2A.MTN.3.2.01</t>
  </si>
  <si>
    <t>2A.MTN.3.2.02</t>
  </si>
  <si>
    <t>Station Software Backups</t>
  </si>
  <si>
    <t>2A.MTN.3.2.03</t>
  </si>
  <si>
    <t>Software Testing</t>
  </si>
  <si>
    <t>2A.MTN.3.3</t>
  </si>
  <si>
    <t xml:space="preserve">Station PLC Code Review Report (13x) </t>
  </si>
  <si>
    <t>2A.MTN.3.3.01</t>
  </si>
  <si>
    <t xml:space="preserve">Station SCADA Code Review Report (13x) </t>
  </si>
  <si>
    <t>2A.MTN.3.3.02</t>
  </si>
  <si>
    <t xml:space="preserve">SCADA HMI Graphics Report (13x) incl Linewide </t>
  </si>
  <si>
    <t>2A.MTN.3.3.03</t>
  </si>
  <si>
    <t xml:space="preserve">FAT Procedure (13x) </t>
  </si>
  <si>
    <t>2A.MTN.3.3.04</t>
  </si>
  <si>
    <t>Station HMI Graphics Review</t>
  </si>
  <si>
    <t>2A.MTN.3.3.05</t>
  </si>
  <si>
    <t xml:space="preserve">Thinslice Records </t>
  </si>
  <si>
    <t>2A.MTN.3.3.06</t>
  </si>
  <si>
    <t xml:space="preserve">iFAT Records (13x) </t>
  </si>
  <si>
    <t>2A.MTN.3.3.07</t>
  </si>
  <si>
    <t xml:space="preserve">cFAT Records (13x) </t>
  </si>
  <si>
    <t>2A.MTN.3.3.08</t>
  </si>
  <si>
    <t xml:space="preserve">Anomaly Lists and Correction Records </t>
  </si>
  <si>
    <t>2A.MTN.3.3.09</t>
  </si>
  <si>
    <t>PCS/CMS Procurement</t>
  </si>
  <si>
    <t>2A.MTN.4</t>
  </si>
  <si>
    <t>Procurement of PCS/CMS Hardware</t>
  </si>
  <si>
    <t>2A.MTN.4.1</t>
  </si>
  <si>
    <t>SCADA Harware Procurement</t>
  </si>
  <si>
    <t>2A.MTN.4.1.01</t>
  </si>
  <si>
    <t>PLC Hardware Procurement</t>
  </si>
  <si>
    <t>2A.MTN.4.1.02</t>
  </si>
  <si>
    <t>PCS/CMS Panel Procurement</t>
  </si>
  <si>
    <t>2A.MTN.4.1.03</t>
  </si>
  <si>
    <t>Server Panel Procurement</t>
  </si>
  <si>
    <t>2A.MTN.4.1.04</t>
  </si>
  <si>
    <t>MV/LV Remote IO Interface Procurement</t>
  </si>
  <si>
    <t>2A.MTN.4.1.05</t>
  </si>
  <si>
    <t>2A.MTN.4.1.06</t>
  </si>
  <si>
    <t>2A.MTN.4.1.07</t>
  </si>
  <si>
    <t>Fabrication, Testing, Delivery of Panels</t>
  </si>
  <si>
    <t>2A.MTN.4.2</t>
  </si>
  <si>
    <t>FAT Procedures</t>
  </si>
  <si>
    <t>2A.MTN.4.2.01</t>
  </si>
  <si>
    <t xml:space="preserve">iFAT and Records  </t>
  </si>
  <si>
    <t>2A.MTN.4.2.02</t>
  </si>
  <si>
    <t xml:space="preserve">cFAT and Records  </t>
  </si>
  <si>
    <t>2A.MTN.4.2.03</t>
  </si>
  <si>
    <t>Redline Panel Drawings</t>
  </si>
  <si>
    <t>2A.MTN.4.2.04</t>
  </si>
  <si>
    <t>Delivery</t>
  </si>
  <si>
    <t>2A.MTN.4.2.05</t>
  </si>
  <si>
    <t>E&amp;I Installation Contractor Appointment</t>
  </si>
  <si>
    <t>2A.MTN.4.3</t>
  </si>
  <si>
    <t>2A.MTN.4.3.01</t>
  </si>
  <si>
    <t>Installation Commissioning and Handover</t>
  </si>
  <si>
    <t>2A.MTN.5</t>
  </si>
  <si>
    <t>Site Installation Works</t>
  </si>
  <si>
    <t>2A.MTN.5.1</t>
  </si>
  <si>
    <t>System Installation with Associated Documentation/Records</t>
  </si>
  <si>
    <t>2A.MTN.5.1.01</t>
  </si>
  <si>
    <t>Changeover and Commissioning</t>
  </si>
  <si>
    <t>2A.MTN.5.2</t>
  </si>
  <si>
    <t>Changeover Plan</t>
  </si>
  <si>
    <t>2A.MTN.5.2.01</t>
  </si>
  <si>
    <t>Commissioning Plan and Procedures</t>
  </si>
  <si>
    <t>2A.MTN.5.2.02</t>
  </si>
  <si>
    <t>Shutdown Readiness Inspection</t>
  </si>
  <si>
    <t>2A.MTN.5.2.03</t>
  </si>
  <si>
    <t>System, Loop and Function Testing, with Associated Documentation/Records</t>
  </si>
  <si>
    <t>2A.MTN.5.2.04</t>
  </si>
  <si>
    <t>System Commissioning and Associated Documentation</t>
  </si>
  <si>
    <t>2A.MTN.5.2.05</t>
  </si>
  <si>
    <t>2A.MTN.5.2.06</t>
  </si>
  <si>
    <t>Temporary interface between OASyS and AtmosPipe LDS</t>
  </si>
  <si>
    <t>2A.MTN.5.3</t>
  </si>
  <si>
    <t>Development of an interface between OASyS and AtmosPipe LDS</t>
  </si>
  <si>
    <t>2A.MTN.5.3.01</t>
  </si>
  <si>
    <t>Configuration of individual stations tags within the OPC Server</t>
  </si>
  <si>
    <t>2A.MTN.5.3.02</t>
  </si>
  <si>
    <t>Commissioning and testing of the LDS interface</t>
  </si>
  <si>
    <t>2A.MTN.5.3.03</t>
  </si>
  <si>
    <t>System Handover</t>
  </si>
  <si>
    <t>2A.MTN.5.4</t>
  </si>
  <si>
    <t>System Data Pack, including verified as-built documentation</t>
  </si>
  <si>
    <t>2A.MTN.5.4.01</t>
  </si>
  <si>
    <t>Software Backup</t>
  </si>
  <si>
    <t>2A.MTN.5.4.02</t>
  </si>
  <si>
    <t>2A.MTN.5.4.03</t>
  </si>
  <si>
    <t>2A.MTN.5.4.04</t>
  </si>
  <si>
    <t>2A.MTN.5.4.05</t>
  </si>
  <si>
    <t>Operational Readiness</t>
  </si>
  <si>
    <t>2A.MTN.6</t>
  </si>
  <si>
    <t>Operations Training - Manuals</t>
  </si>
  <si>
    <t>2A.MTN.6.1</t>
  </si>
  <si>
    <t>2A.MTN.6.1.01</t>
  </si>
  <si>
    <t>2A.MTN.6.1.02</t>
  </si>
  <si>
    <t>Operations Training - Courses</t>
  </si>
  <si>
    <t>2A.MTN.6.2</t>
  </si>
  <si>
    <t>2A.MTN.6.2.01</t>
  </si>
  <si>
    <t>2A.MTN.6.2.02</t>
  </si>
  <si>
    <t>Technical Training - Manuals</t>
  </si>
  <si>
    <t>2A.MTN.6.3</t>
  </si>
  <si>
    <t>Equipment manuals for each system.</t>
  </si>
  <si>
    <t>2A.MTN.6.3.01</t>
  </si>
  <si>
    <t>Standard product technical training courses.</t>
  </si>
  <si>
    <t>2A.MTN.6.3.02</t>
  </si>
  <si>
    <t>Project specific application technical training courses.</t>
  </si>
  <si>
    <t>2A.MTN.6.3.03</t>
  </si>
  <si>
    <t>System configuration manuals</t>
  </si>
  <si>
    <t>2A.MTN.6.3.04</t>
  </si>
  <si>
    <t>Technical Training Courses - SCADA</t>
  </si>
  <si>
    <t>2A.MTN.6.4</t>
  </si>
  <si>
    <t>OASyS Intermediate Course Workshop: 
•  OASyS DNA Essentials, 
•  Component Administration, 
•  Display Building. (Duration 15 days)</t>
  </si>
  <si>
    <t>2A.MTN.6.4.01</t>
  </si>
  <si>
    <t>OASyS Advanced Course Workshop: 
•  Advanced Display Building, 
•  Applications Programming, 
•  LMS Configuration and Operation, 
•  Reporting Services and Generation. (Duration 15 days)</t>
  </si>
  <si>
    <t>2A.MTN.6.4.02</t>
  </si>
  <si>
    <t>Technical Training Courses - PLC</t>
  </si>
  <si>
    <t>2A.MTN.6.5</t>
  </si>
  <si>
    <t>2A.MTN.6.5.01</t>
  </si>
  <si>
    <t>Technical Training Courses - Project Specific</t>
  </si>
  <si>
    <t>2A.MTN.6.6</t>
  </si>
  <si>
    <t>Project specific application technical training and maintenance courses.</t>
  </si>
  <si>
    <t>2A.MTN.6.6.01</t>
  </si>
  <si>
    <t>2A.MTN.6.7</t>
  </si>
  <si>
    <t>2A.MTN.6.7.01</t>
  </si>
  <si>
    <t>Hardware and Software Supply</t>
  </si>
  <si>
    <t>2A.MTN.7</t>
  </si>
  <si>
    <t>Hardware</t>
  </si>
  <si>
    <t>2A.MTN.7.1</t>
  </si>
  <si>
    <t>PCS Servers &amp; Clients</t>
  </si>
  <si>
    <t>2A.MTN.7.1.01</t>
  </si>
  <si>
    <t>2A.MTN.7.1.02</t>
  </si>
  <si>
    <t>2A.MTN.7.1.03</t>
  </si>
  <si>
    <t>2A.MTN.7.1.04</t>
  </si>
  <si>
    <t>PCS/CMS Panel Supply</t>
  </si>
  <si>
    <t>2A.MTN.7.1.05</t>
  </si>
  <si>
    <t>Commissioning and Maintenance Spares</t>
  </si>
  <si>
    <t>2A.MTN.7.1.06</t>
  </si>
  <si>
    <t>Software Licensing</t>
  </si>
  <si>
    <t>2A.MTN.7.2</t>
  </si>
  <si>
    <t>OASyS DNA 2018 SCADA Licensing</t>
  </si>
  <si>
    <t>2A.MTN.7.2.01</t>
  </si>
  <si>
    <t>AES202x SCADA Licensing</t>
  </si>
  <si>
    <t>2A.MTN.7.2.02</t>
  </si>
  <si>
    <t>OPC Bridge Licensing</t>
  </si>
  <si>
    <t>2A.MTN.7.2.03</t>
  </si>
  <si>
    <t>Diagnostics Monitoring Licensing</t>
  </si>
  <si>
    <t>2A.MTN.7.2.04</t>
  </si>
  <si>
    <t>PH 1,
PH 2</t>
  </si>
  <si>
    <t>Works Info
Activity Schedule &amp; Deliverables</t>
  </si>
  <si>
    <t>EXECUTION PHASE 1, 2 SUPPLY</t>
  </si>
  <si>
    <t>Total
Phase 1
ZAR</t>
  </si>
  <si>
    <t>Total
Phase 2A
ZAR</t>
  </si>
  <si>
    <t>Total
Phase 2B
ZAR</t>
  </si>
  <si>
    <t>Alrode
ZAR</t>
  </si>
  <si>
    <t>PL2, PL3 MBV
ZAR</t>
  </si>
  <si>
    <t>Total
Phase 2C
ZAR</t>
  </si>
  <si>
    <t>Total
Phase 2D
ZAR</t>
  </si>
  <si>
    <t>Total
Phase 2E
ZAR</t>
  </si>
  <si>
    <t>Total
Phase 2F
ZAR</t>
  </si>
  <si>
    <t>ALR</t>
  </si>
  <si>
    <t>PL3,
PL4</t>
  </si>
  <si>
    <t>PL4</t>
  </si>
  <si>
    <t>Server (Config Type 1 - MCC)</t>
  </si>
  <si>
    <t>Minimum requirements:
Enterprise Class 2U Server
- 32GB RDIMM 2666 MT/s
- 2 X 3.2 GHz 6134/130W 8C
- 2 X 400GB SSD HDDs RAID 1
- 6 X 800GB SSD HDDs RAID 10
- Hyper-V Enabled</t>
  </si>
  <si>
    <t>Server (Config Type 2 - Metering Station)</t>
  </si>
  <si>
    <t xml:space="preserve"> Minimum requirements:
Enterprise Class 2U Server
- 32GB RDIMM 2666 MT/s
- 2 X 3.2 GHz 6134/130W 8C
- 2 X 400GB SSD HDDs RAID 1
- 4 X 800GB SSD HDDs RAID 10
- Hyper-V Enabled</t>
  </si>
  <si>
    <t xml:space="preserve"> Server (Config Type 2 – Non-Metering Station)</t>
  </si>
  <si>
    <t xml:space="preserve"> Minimum Requirements:
Enterprise Class 2U Server
- 16GB RDIMM 2666 MT/s
- 1 X 3.2 GHz 6134/130W 8C
- 2 X 400GB SSD HDDs RAID 1
- 4 X 800GB SSD HDDs RAID 10
- Hyper-V Enabled</t>
  </si>
  <si>
    <t xml:space="preserve"> Minimum requirements:
- i7-7700k, 8Gb RDIMM, 2 x 512GB SSD, RAID5, 19" Rack Mount, 3 Year NBD Warranty (extended).</t>
  </si>
  <si>
    <t xml:space="preserve"> Minimum requirements:
- i7-7700k, 16Gb RDIMM, 512GB SSD, 19" Rack Mount, 3 Year NBD Warranty (extended).</t>
  </si>
  <si>
    <t>Minimum requirements:
- 6 X 800GB SSD HDDs RAID 10
- 1 x 800GB SSD HDD Hot Spare</t>
  </si>
  <si>
    <t>Lenovo ThinkSystem DE2000H/64-7Y71A001WW</t>
  </si>
  <si>
    <t>Minimum requirements:
- 4 X 800GB SSD HDDs RAID 10
- 1 x 800GB SSD HDD Hot Spare</t>
  </si>
  <si>
    <t>Monitors</t>
  </si>
  <si>
    <t xml:space="preserve"> Minimum requirements:
- 27-inch-Wide QHD IPS Type-C Monitor.</t>
  </si>
  <si>
    <t>KVM Console</t>
  </si>
  <si>
    <t xml:space="preserve"> Minimum requirements:
- 1U 18.5INCH STANDARD CONSOLE.</t>
  </si>
  <si>
    <t>Printers</t>
  </si>
  <si>
    <t xml:space="preserve"> Minimum requirements:
- LaserJet M454DN or equivalent.</t>
  </si>
  <si>
    <t>HP LaserJet M454DN</t>
  </si>
  <si>
    <t>Active Optical Cables</t>
  </si>
  <si>
    <t xml:space="preserve"> Minimum requirements:
- AOC 30m length.</t>
  </si>
  <si>
    <t>Rose Electronics
AVP-D4AMAM</t>
  </si>
  <si>
    <t>Video Splitters</t>
  </si>
  <si>
    <t xml:space="preserve"> Minimum requirements:
- .</t>
  </si>
  <si>
    <t>Rose Electronics
VSP-1x2DP/4K60</t>
  </si>
  <si>
    <t>USB Extenders</t>
  </si>
  <si>
    <t>Rose Electronics
CLK-4U2TPB-100M</t>
  </si>
  <si>
    <t>VGA Extenders</t>
  </si>
  <si>
    <t>Rose Electronics
VLK-TMVURAVU</t>
  </si>
  <si>
    <t xml:space="preserve"> Floboss S600+ CPU Stream (Upgraded)</t>
  </si>
  <si>
    <t xml:space="preserve"> Floboss S600+ CPU Prover (Upgraded)</t>
  </si>
  <si>
    <t>Requirements: Changes to the Stream (P136) and Prover (P137) applications required to incorporate Network Printing, additional changes to the CPU Kernel and Binary.app firmware.
New applications generated: Stream (P496) and Prover (P497), All CPU Boards had their kernel upgraded to June 2016 and binary.app 06.26b installed.</t>
  </si>
  <si>
    <t>Manifold Changes possibly required</t>
  </si>
  <si>
    <t>Ethernet Switches</t>
  </si>
  <si>
    <t>CISCO
C9200-24T-4G-E</t>
  </si>
  <si>
    <t>SFP Transceiver Modules</t>
  </si>
  <si>
    <t>CISCO
GLC-TE</t>
  </si>
  <si>
    <t>Firewalls</t>
  </si>
  <si>
    <t>Fortigate
NGFW HA</t>
  </si>
  <si>
    <t>BMXCPS3500: High power AC 110/220 VAC power supply</t>
  </si>
  <si>
    <t>BMXCPS3500H: High power AC 110/220 VAC power supply (Ruggedised)</t>
  </si>
  <si>
    <t>BMEH584040: M580 CPU redundant family 40 with remote and distributed I/O</t>
  </si>
  <si>
    <t>BMXXEM010: 5 Remote IO Rack protective covers</t>
  </si>
  <si>
    <t>BMXFCW301 (32 Ch DDI): 3m pre-equipped cable with 1 x 40 way connector</t>
  </si>
  <si>
    <t>BMXFTW301 (16 Ch DDI): 3m pre-equipped cable with 1 x 20 way spring type connector</t>
  </si>
  <si>
    <t xml:space="preserve">BMXFCW301 (32 Ch DDO): 3m pre-equipped cable with 1 x 40 way connector </t>
  </si>
  <si>
    <t>BMXFTW301 (16 Ch DDO): 3m pre-equipped cable with 1 x 20 way spring type connector</t>
  </si>
  <si>
    <t>BMXFTW308S (8 Ch AI): 3m pre-equipped cable with 28 way terminal block connector</t>
  </si>
  <si>
    <t>BMXFTW301S (4 Ch AO): 3m pre-equipped cable with 20 way terminal block connector</t>
  </si>
  <si>
    <t>BMXFTW301S (8 Ch Counter): 3m pre-equipped cable with 20 way terminal block connector</t>
  </si>
  <si>
    <t>HiD2844: DIN Switch Amplifier - 4 Channel Isolator</t>
  </si>
  <si>
    <t>HiD2022: AIN Smart Transmitter Power Supply - 2 channel  isolated barrier</t>
  </si>
  <si>
    <t>µZ779: Zener barrier 2-channel (Mainline Pump Vibration)</t>
  </si>
  <si>
    <t>Z-961: Zener barrier 2-channel (Metering Temperatures)</t>
  </si>
  <si>
    <t>HiDTB08-SCT-99C-SC-RA: Termination Board for 8 channels</t>
  </si>
  <si>
    <t>HID2000: Place Holder barrier</t>
  </si>
  <si>
    <t>Miscellaneous Materials</t>
  </si>
  <si>
    <t>NSYLAMT5LD1VDC: Panel Mount LED Lamps –
24VDC - 5W</t>
  </si>
  <si>
    <t>Ellen Electrical
NSYLAMT5LD1VDC</t>
  </si>
  <si>
    <t>Feed-through terminal, Screw connection, 2.5 mm²,
800 V, 24 A, dark beige (Cross-patching)</t>
  </si>
  <si>
    <t>Weidmuller</t>
  </si>
  <si>
    <t>WP04, Component terminal, rated cross-section: 4 mm², screw connection, beige (Valves)</t>
  </si>
  <si>
    <t>WPO 4 BL, Component, terminal rated crosssection:
4 mm², screw connection, blue (IS Instrumentation)</t>
  </si>
  <si>
    <t>TERMSERIES, Relays, No. of contacts: 1 CO contact AgNi,
Rated control voltage: 24 V DC ±20 %, Continuous current: 16 A, Screw connection (Interposing Relays)</t>
  </si>
  <si>
    <t>Transorb: TVS Diode, Peak pulse power: 1500 W (10/1000 μs), Breakdown voltage range: From 6.8 V to 440 V</t>
  </si>
  <si>
    <t>Communica</t>
  </si>
  <si>
    <t>Label Holders: SCHT, Terminal marker, 44.5 x 9.5 mm, Pitch in mm (P): 5.00 beige</t>
  </si>
  <si>
    <t>Electrical LV ET Tier Supply</t>
  </si>
  <si>
    <t xml:space="preserve">Smart Client Applications – ezXOS – Runtime (Named Client License)  </t>
  </si>
  <si>
    <t>Development Server (Hot)</t>
  </si>
  <si>
    <t>Smart Client Applications – exXOS (Concurrent Client Access License) - Control</t>
  </si>
  <si>
    <t>Support Server</t>
  </si>
  <si>
    <t>Smart Client Applications – eXtended Editor (XE)</t>
  </si>
  <si>
    <t>Protocol - xModbus – Real-time</t>
  </si>
  <si>
    <t>Engineering Station</t>
  </si>
  <si>
    <t>Pipeline Operations – Liquids – Decision Support Environment</t>
  </si>
  <si>
    <t>Smart Client Applications – ezXOS – Runtime (Named Client License)</t>
  </si>
  <si>
    <t>Pipeline Operations – Liquids – Advanced Model Application</t>
  </si>
  <si>
    <t>Pipeline Operations – Liquids – Standby Environment</t>
  </si>
  <si>
    <t>Pipeline Operations – Liquids – Console Adder</t>
  </si>
  <si>
    <t>Pipeline Operations – Liquids – Development Station Environment</t>
  </si>
  <si>
    <t>Schneider Managed Switch - MCSESM063F2CU0 - Multimode</t>
  </si>
  <si>
    <t>BMXSAI0410: 4 Analog Safety current input isolated channels module</t>
  </si>
  <si>
    <t>B</t>
  </si>
  <si>
    <t>Client Review</t>
  </si>
  <si>
    <t>AES Control Module Thin slice Records</t>
  </si>
  <si>
    <t>Tank Gauging Thin slice Records</t>
  </si>
  <si>
    <t>Host Metering Thin slice Records</t>
  </si>
  <si>
    <t>Schneider Managed Switch - MCSESM063F2CS0 - Single mode</t>
  </si>
  <si>
    <t>MBV Block valves removed from scope</t>
  </si>
  <si>
    <t>Phase 2B: RTR, LLA, TLR, ALR-MP</t>
  </si>
  <si>
    <t>Phase 2C: WIR, WAO, KDL, SEC</t>
  </si>
  <si>
    <t>Test Panel Supply</t>
  </si>
  <si>
    <t>Appendix F MAC Activity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</si>
</sst>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"/>
    <numFmt numFmtId="165" formatCode="&quot;R&quot;#,##0"/>
    <numFmt numFmtId="166" formatCode="&quot;R&quot;#,##0_);[Red]\(&quot;R&quot;#,##0\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Tahoma"/>
      <family val="2"/>
    </font>
    <font>
      <sz val="9"/>
      <name val="Tahoma"/>
      <family val="2"/>
    </font>
    <font>
      <sz val="10"/>
      <name val="Tahoma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b/>
      <sz val="7"/>
      <name val="Times New Roman"/>
      <family val="1"/>
    </font>
    <font>
      <sz val="12"/>
      <color theme="0"/>
      <name val="Calibri"/>
      <family val="2"/>
      <scheme val="minor"/>
    </font>
    <font>
      <sz val="10"/>
      <color rgb="FFE2EFDA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ED7D31"/>
      </left>
      <right/>
      <top style="double">
        <color rgb="FFED7D31"/>
      </top>
      <bottom/>
      <diagonal/>
    </border>
    <border>
      <left/>
      <right/>
      <top style="double">
        <color rgb="FFED7D31"/>
      </top>
      <bottom/>
      <diagonal/>
    </border>
    <border>
      <left/>
      <right style="thin">
        <color rgb="FFED7D31"/>
      </right>
      <top style="double">
        <color rgb="FFED7D31"/>
      </top>
      <bottom/>
      <diagonal/>
    </border>
    <border>
      <left style="thin">
        <color rgb="FFED7D31"/>
      </left>
      <right/>
      <top style="double">
        <color rgb="FFED7D31"/>
      </top>
      <bottom/>
      <diagonal/>
    </border>
    <border>
      <left/>
      <right style="double">
        <color rgb="FFED7D31"/>
      </right>
      <top style="double">
        <color rgb="FFED7D31"/>
      </top>
      <bottom/>
      <diagonal/>
    </border>
    <border>
      <left style="double">
        <color rgb="FFED7D31"/>
      </left>
      <right/>
      <top/>
      <bottom/>
      <diagonal/>
    </border>
    <border>
      <left/>
      <right style="thin">
        <color rgb="FFED7D31"/>
      </right>
      <top/>
      <bottom/>
      <diagonal/>
    </border>
    <border>
      <left style="thin">
        <color rgb="FFED7D31"/>
      </left>
      <right/>
      <top/>
      <bottom/>
      <diagonal/>
    </border>
    <border>
      <left/>
      <right style="double">
        <color rgb="FFED7D31"/>
      </right>
      <top/>
      <bottom/>
      <diagonal/>
    </border>
    <border>
      <left style="double">
        <color rgb="FFED7D31"/>
      </left>
      <right/>
      <top/>
      <bottom style="thin">
        <color rgb="FFED7D31"/>
      </bottom>
      <diagonal/>
    </border>
    <border>
      <left/>
      <right/>
      <top/>
      <bottom style="thin">
        <color rgb="FFED7D31"/>
      </bottom>
      <diagonal/>
    </border>
    <border>
      <left/>
      <right style="thin">
        <color rgb="FFED7D31"/>
      </right>
      <top/>
      <bottom style="thin">
        <color rgb="FFED7D31"/>
      </bottom>
      <diagonal/>
    </border>
    <border>
      <left style="thin">
        <color rgb="FFED7D31"/>
      </left>
      <right/>
      <top/>
      <bottom style="thin">
        <color rgb="FFED7D31"/>
      </bottom>
      <diagonal/>
    </border>
    <border>
      <left/>
      <right style="double">
        <color rgb="FFED7D31"/>
      </right>
      <top/>
      <bottom style="thin">
        <color rgb="FFED7D31"/>
      </bottom>
      <diagonal/>
    </border>
    <border>
      <left style="double">
        <color rgb="FFED7D31"/>
      </left>
      <right style="thin">
        <color rgb="FFED7D31"/>
      </right>
      <top style="thin">
        <color rgb="FFED7D31"/>
      </top>
      <bottom style="thin">
        <color rgb="FFED7D31"/>
      </bottom>
      <diagonal/>
    </border>
    <border>
      <left style="thin">
        <color rgb="FFED7D31"/>
      </left>
      <right style="thin">
        <color rgb="FFED7D31"/>
      </right>
      <top style="thin">
        <color rgb="FFED7D31"/>
      </top>
      <bottom style="thin">
        <color rgb="FFED7D31"/>
      </bottom>
      <diagonal/>
    </border>
    <border>
      <left style="thin">
        <color rgb="FFED7D31"/>
      </left>
      <right/>
      <top style="thin">
        <color rgb="FFED7D31"/>
      </top>
      <bottom style="thin">
        <color rgb="FFED7D31"/>
      </bottom>
      <diagonal/>
    </border>
    <border>
      <left/>
      <right/>
      <top style="thin">
        <color rgb="FFED7D31"/>
      </top>
      <bottom style="thin">
        <color rgb="FFED7D31"/>
      </bottom>
      <diagonal/>
    </border>
    <border>
      <left/>
      <right style="thin">
        <color rgb="FFED7D31"/>
      </right>
      <top style="thin">
        <color rgb="FFED7D31"/>
      </top>
      <bottom style="thin">
        <color rgb="FFED7D31"/>
      </bottom>
      <diagonal/>
    </border>
    <border>
      <left style="thin">
        <color rgb="FFED7D31"/>
      </left>
      <right style="double">
        <color rgb="FFED7D31"/>
      </right>
      <top style="thin">
        <color rgb="FFED7D31"/>
      </top>
      <bottom style="thin">
        <color rgb="FFED7D31"/>
      </bottom>
      <diagonal/>
    </border>
    <border>
      <left style="thin">
        <color rgb="FFED7D31"/>
      </left>
      <right/>
      <top style="thin">
        <color rgb="FFED7D31"/>
      </top>
      <bottom/>
      <diagonal/>
    </border>
    <border>
      <left/>
      <right/>
      <top style="thin">
        <color rgb="FFED7D31"/>
      </top>
      <bottom/>
      <diagonal/>
    </border>
    <border>
      <left/>
      <right style="thin">
        <color rgb="FFED7D31"/>
      </right>
      <top style="thin">
        <color rgb="FFED7D31"/>
      </top>
      <bottom/>
      <diagonal/>
    </border>
    <border>
      <left style="thin">
        <color rgb="FFED7D31"/>
      </left>
      <right style="thin">
        <color rgb="FFED7D31"/>
      </right>
      <top style="thin">
        <color rgb="FFED7D31"/>
      </top>
      <bottom/>
      <diagonal/>
    </border>
    <border>
      <left style="thin">
        <color rgb="FFED7D31"/>
      </left>
      <right style="double">
        <color rgb="FFED7D31"/>
      </right>
      <top style="thin">
        <color rgb="FFED7D31"/>
      </top>
      <bottom/>
      <diagonal/>
    </border>
    <border>
      <left style="double">
        <color rgb="FFED7D31"/>
      </left>
      <right style="thin">
        <color rgb="FFED7D31"/>
      </right>
      <top style="thin">
        <color rgb="FFED7D31"/>
      </top>
      <bottom style="double">
        <color rgb="FFED7D31"/>
      </bottom>
      <diagonal/>
    </border>
    <border>
      <left style="thin">
        <color rgb="FFED7D31"/>
      </left>
      <right style="thin">
        <color rgb="FFED7D31"/>
      </right>
      <top style="thin">
        <color rgb="FFED7D31"/>
      </top>
      <bottom style="double">
        <color rgb="FFED7D31"/>
      </bottom>
      <diagonal/>
    </border>
    <border>
      <left style="thin">
        <color rgb="FFED7D31"/>
      </left>
      <right/>
      <top/>
      <bottom style="double">
        <color rgb="FFED7D31"/>
      </bottom>
      <diagonal/>
    </border>
    <border>
      <left/>
      <right/>
      <top/>
      <bottom style="double">
        <color rgb="FFED7D31"/>
      </bottom>
      <diagonal/>
    </border>
    <border>
      <left/>
      <right style="thin">
        <color rgb="FFED7D31"/>
      </right>
      <top/>
      <bottom style="double">
        <color rgb="FFED7D31"/>
      </bottom>
      <diagonal/>
    </border>
    <border>
      <left style="thin">
        <color rgb="FFED7D31"/>
      </left>
      <right style="thin">
        <color rgb="FFED7D31"/>
      </right>
      <top/>
      <bottom style="double">
        <color rgb="FFED7D31"/>
      </bottom>
      <diagonal/>
    </border>
    <border>
      <left style="thin">
        <color rgb="FFED7D31"/>
      </left>
      <right style="double">
        <color rgb="FFED7D31"/>
      </right>
      <top/>
      <bottom style="double">
        <color rgb="FFED7D31"/>
      </bottom>
      <diagonal/>
    </border>
    <border>
      <left style="double">
        <color rgb="FFED7D31"/>
      </left>
      <right style="thin">
        <color rgb="FFED7D31"/>
      </right>
      <top style="double">
        <color rgb="FFED7D31"/>
      </top>
      <bottom style="thin">
        <color rgb="FFED7D31"/>
      </bottom>
      <diagonal/>
    </border>
    <border>
      <left style="thin">
        <color rgb="FFED7D31"/>
      </left>
      <right style="thin">
        <color rgb="FFED7D31"/>
      </right>
      <top style="double">
        <color rgb="FFED7D31"/>
      </top>
      <bottom style="thin">
        <color rgb="FFED7D31"/>
      </bottom>
      <diagonal/>
    </border>
    <border>
      <left style="thin">
        <color rgb="FFED7D31"/>
      </left>
      <right style="double">
        <color rgb="FFED7D31"/>
      </right>
      <top style="double">
        <color rgb="FFED7D31"/>
      </top>
      <bottom style="thin">
        <color rgb="FFED7D31"/>
      </bottom>
      <diagonal/>
    </border>
    <border>
      <left style="thin">
        <color rgb="FFED7D31"/>
      </left>
      <right style="double">
        <color rgb="FFED7D31"/>
      </right>
      <top style="thin">
        <color rgb="FFED7D31"/>
      </top>
      <bottom style="double">
        <color rgb="FFED7D31"/>
      </bottom>
      <diagonal/>
    </border>
  </borders>
  <cellStyleXfs count="2">
    <xf numFmtId="0" fontId="0" fillId="0" borderId="0"/>
    <xf numFmtId="0" fontId="3" fillId="0" borderId="0"/>
  </cellStyleXfs>
  <cellXfs count="47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3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5" borderId="1" xfId="0" applyNumberFormat="1" applyFont="1" applyFill="1" applyBorder="1" applyAlignment="1">
      <alignment horizontal="left" vertical="top" wrapText="1"/>
    </xf>
    <xf numFmtId="3" fontId="1" fillId="5" borderId="1" xfId="0" applyNumberFormat="1" applyFont="1" applyFill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49" fontId="4" fillId="7" borderId="1" xfId="0" applyNumberFormat="1" applyFont="1" applyFill="1" applyBorder="1" applyAlignment="1">
      <alignment horizontal="left" vertical="top" wrapText="1"/>
    </xf>
    <xf numFmtId="3" fontId="4" fillId="7" borderId="1" xfId="0" applyNumberFormat="1" applyFont="1" applyFill="1" applyBorder="1" applyAlignment="1">
      <alignment vertical="top" wrapText="1"/>
    </xf>
    <xf numFmtId="0" fontId="4" fillId="7" borderId="5" xfId="0" applyFont="1" applyFill="1" applyBorder="1" applyAlignment="1">
      <alignment horizontal="left" vertical="top" wrapText="1"/>
    </xf>
    <xf numFmtId="3" fontId="1" fillId="6" borderId="1" xfId="0" applyNumberFormat="1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3" fontId="1" fillId="4" borderId="1" xfId="0" applyNumberFormat="1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49" fontId="4" fillId="7" borderId="5" xfId="0" applyNumberFormat="1" applyFont="1" applyFill="1" applyBorder="1" applyAlignment="1">
      <alignment horizontal="left" vertical="top" wrapText="1"/>
    </xf>
    <xf numFmtId="49" fontId="1" fillId="4" borderId="5" xfId="0" applyNumberFormat="1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left" vertical="top" wrapText="1"/>
    </xf>
    <xf numFmtId="164" fontId="1" fillId="0" borderId="0" xfId="0" applyNumberFormat="1" applyFont="1" applyAlignment="1">
      <alignment vertical="top"/>
    </xf>
    <xf numFmtId="165" fontId="1" fillId="5" borderId="1" xfId="0" applyNumberFormat="1" applyFont="1" applyFill="1" applyBorder="1" applyAlignment="1">
      <alignment vertical="top" wrapText="1"/>
    </xf>
    <xf numFmtId="165" fontId="4" fillId="7" borderId="1" xfId="0" applyNumberFormat="1" applyFont="1" applyFill="1" applyBorder="1" applyAlignment="1">
      <alignment vertical="top" wrapText="1"/>
    </xf>
    <xf numFmtId="165" fontId="1" fillId="4" borderId="1" xfId="0" applyNumberFormat="1" applyFont="1" applyFill="1" applyBorder="1" applyAlignment="1">
      <alignment vertical="top" wrapText="1"/>
    </xf>
    <xf numFmtId="165" fontId="1" fillId="0" borderId="1" xfId="0" applyNumberFormat="1" applyFont="1" applyBorder="1" applyAlignment="1">
      <alignment vertical="top" wrapText="1"/>
    </xf>
    <xf numFmtId="165" fontId="1" fillId="6" borderId="1" xfId="0" applyNumberFormat="1" applyFont="1" applyFill="1" applyBorder="1" applyAlignment="1">
      <alignment vertical="top" wrapText="1"/>
    </xf>
    <xf numFmtId="165" fontId="1" fillId="0" borderId="0" xfId="0" applyNumberFormat="1" applyFont="1" applyAlignment="1">
      <alignment vertical="top"/>
    </xf>
    <xf numFmtId="165" fontId="1" fillId="5" borderId="1" xfId="0" applyNumberFormat="1" applyFont="1" applyFill="1" applyBorder="1" applyAlignment="1">
      <alignment vertical="top"/>
    </xf>
    <xf numFmtId="0" fontId="2" fillId="4" borderId="5" xfId="0" applyFont="1" applyFill="1" applyBorder="1" applyAlignment="1">
      <alignment horizontal="left" vertical="center" wrapText="1"/>
    </xf>
    <xf numFmtId="165" fontId="1" fillId="0" borderId="4" xfId="0" applyNumberFormat="1" applyFont="1" applyBorder="1" applyAlignment="1">
      <alignment vertical="top" wrapText="1"/>
    </xf>
    <xf numFmtId="165" fontId="1" fillId="2" borderId="18" xfId="0" applyNumberFormat="1" applyFont="1" applyFill="1" applyBorder="1" applyAlignment="1">
      <alignment vertical="top" wrapText="1"/>
    </xf>
    <xf numFmtId="165" fontId="1" fillId="5" borderId="18" xfId="0" applyNumberFormat="1" applyFont="1" applyFill="1" applyBorder="1" applyAlignment="1">
      <alignment vertical="top" wrapText="1"/>
    </xf>
    <xf numFmtId="164" fontId="1" fillId="5" borderId="19" xfId="0" applyNumberFormat="1" applyFont="1" applyFill="1" applyBorder="1" applyAlignment="1">
      <alignment vertical="top" wrapText="1"/>
    </xf>
    <xf numFmtId="165" fontId="4" fillId="7" borderId="18" xfId="0" applyNumberFormat="1" applyFont="1" applyFill="1" applyBorder="1" applyAlignment="1">
      <alignment vertical="top" wrapText="1"/>
    </xf>
    <xf numFmtId="164" fontId="4" fillId="7" borderId="19" xfId="0" applyNumberFormat="1" applyFont="1" applyFill="1" applyBorder="1" applyAlignment="1">
      <alignment vertical="top" wrapText="1"/>
    </xf>
    <xf numFmtId="165" fontId="1" fillId="4" borderId="18" xfId="0" applyNumberFormat="1" applyFont="1" applyFill="1" applyBorder="1" applyAlignment="1">
      <alignment vertical="top" wrapText="1"/>
    </xf>
    <xf numFmtId="164" fontId="1" fillId="4" borderId="19" xfId="0" applyNumberFormat="1" applyFont="1" applyFill="1" applyBorder="1" applyAlignment="1">
      <alignment vertical="top" wrapText="1"/>
    </xf>
    <xf numFmtId="164" fontId="1" fillId="6" borderId="19" xfId="0" applyNumberFormat="1" applyFont="1" applyFill="1" applyBorder="1" applyAlignment="1">
      <alignment vertical="top" wrapText="1"/>
    </xf>
    <xf numFmtId="165" fontId="1" fillId="0" borderId="18" xfId="0" applyNumberFormat="1" applyFont="1" applyBorder="1" applyAlignment="1">
      <alignment vertical="top" wrapText="1"/>
    </xf>
    <xf numFmtId="164" fontId="1" fillId="0" borderId="19" xfId="0" applyNumberFormat="1" applyFont="1" applyBorder="1" applyAlignment="1">
      <alignment vertical="top" wrapText="1"/>
    </xf>
    <xf numFmtId="165" fontId="4" fillId="7" borderId="5" xfId="0" applyNumberFormat="1" applyFont="1" applyFill="1" applyBorder="1" applyAlignment="1">
      <alignment vertical="top" wrapText="1"/>
    </xf>
    <xf numFmtId="165" fontId="1" fillId="4" borderId="5" xfId="0" applyNumberFormat="1" applyFont="1" applyFill="1" applyBorder="1" applyAlignment="1">
      <alignment vertical="top" wrapText="1"/>
    </xf>
    <xf numFmtId="165" fontId="1" fillId="0" borderId="5" xfId="0" applyNumberFormat="1" applyFont="1" applyBorder="1" applyAlignment="1">
      <alignment vertical="top" wrapText="1"/>
    </xf>
    <xf numFmtId="165" fontId="4" fillId="7" borderId="19" xfId="0" applyNumberFormat="1" applyFont="1" applyFill="1" applyBorder="1" applyAlignment="1">
      <alignment vertical="top" wrapText="1"/>
    </xf>
    <xf numFmtId="165" fontId="1" fillId="4" borderId="19" xfId="0" applyNumberFormat="1" applyFont="1" applyFill="1" applyBorder="1" applyAlignment="1">
      <alignment vertical="top" wrapText="1"/>
    </xf>
    <xf numFmtId="165" fontId="1" fillId="0" borderId="19" xfId="0" applyNumberFormat="1" applyFont="1" applyBorder="1" applyAlignment="1">
      <alignment vertical="top" wrapText="1"/>
    </xf>
    <xf numFmtId="3" fontId="1" fillId="0" borderId="4" xfId="0" applyNumberFormat="1" applyFont="1" applyBorder="1" applyAlignment="1">
      <alignment vertical="top" wrapText="1"/>
    </xf>
    <xf numFmtId="3" fontId="1" fillId="0" borderId="18" xfId="0" applyNumberFormat="1" applyFont="1" applyBorder="1" applyAlignment="1">
      <alignment vertical="top" wrapText="1"/>
    </xf>
    <xf numFmtId="49" fontId="1" fillId="5" borderId="2" xfId="0" applyNumberFormat="1" applyFont="1" applyFill="1" applyBorder="1" applyAlignment="1">
      <alignment horizontal="left" vertical="top" wrapText="1"/>
    </xf>
    <xf numFmtId="49" fontId="1" fillId="5" borderId="23" xfId="0" applyNumberFormat="1" applyFont="1" applyFill="1" applyBorder="1" applyAlignment="1">
      <alignment horizontal="left" vertical="top" wrapText="1"/>
    </xf>
    <xf numFmtId="0" fontId="1" fillId="5" borderId="23" xfId="0" applyFont="1" applyFill="1" applyBorder="1" applyAlignment="1">
      <alignment horizontal="left" vertical="top" wrapText="1"/>
    </xf>
    <xf numFmtId="165" fontId="1" fillId="5" borderId="16" xfId="0" applyNumberFormat="1" applyFont="1" applyFill="1" applyBorder="1" applyAlignment="1">
      <alignment vertical="top" wrapText="1"/>
    </xf>
    <xf numFmtId="165" fontId="1" fillId="5" borderId="2" xfId="0" applyNumberFormat="1" applyFont="1" applyFill="1" applyBorder="1" applyAlignment="1">
      <alignment vertical="top" wrapText="1"/>
    </xf>
    <xf numFmtId="164" fontId="1" fillId="5" borderId="17" xfId="0" applyNumberFormat="1" applyFont="1" applyFill="1" applyBorder="1" applyAlignment="1">
      <alignment vertical="top" wrapText="1"/>
    </xf>
    <xf numFmtId="165" fontId="1" fillId="5" borderId="2" xfId="0" applyNumberFormat="1" applyFont="1" applyFill="1" applyBorder="1" applyAlignment="1">
      <alignment vertical="top"/>
    </xf>
    <xf numFmtId="165" fontId="1" fillId="5" borderId="23" xfId="0" applyNumberFormat="1" applyFont="1" applyFill="1" applyBorder="1" applyAlignment="1">
      <alignment vertical="top"/>
    </xf>
    <xf numFmtId="165" fontId="1" fillId="5" borderId="16" xfId="0" applyNumberFormat="1" applyFont="1" applyFill="1" applyBorder="1" applyAlignment="1">
      <alignment vertical="top"/>
    </xf>
    <xf numFmtId="165" fontId="1" fillId="5" borderId="17" xfId="0" applyNumberFormat="1" applyFont="1" applyFill="1" applyBorder="1" applyAlignment="1">
      <alignment vertical="top"/>
    </xf>
    <xf numFmtId="3" fontId="1" fillId="5" borderId="2" xfId="0" applyNumberFormat="1" applyFont="1" applyFill="1" applyBorder="1" applyAlignment="1">
      <alignment vertical="top" wrapText="1"/>
    </xf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166" fontId="0" fillId="0" borderId="1" xfId="0" applyNumberFormat="1" applyBorder="1" applyAlignment="1">
      <alignment horizontal="center"/>
    </xf>
    <xf numFmtId="0" fontId="0" fillId="0" borderId="1" xfId="0" applyBorder="1" applyProtection="1">
      <protection locked="0"/>
    </xf>
    <xf numFmtId="4" fontId="0" fillId="6" borderId="1" xfId="0" applyNumberFormat="1" applyFill="1" applyBorder="1" applyProtection="1">
      <protection locked="0"/>
    </xf>
    <xf numFmtId="4" fontId="6" fillId="6" borderId="1" xfId="0" applyNumberFormat="1" applyFont="1" applyFill="1" applyBorder="1" applyProtection="1">
      <protection locked="0"/>
    </xf>
    <xf numFmtId="0" fontId="5" fillId="5" borderId="1" xfId="0" applyFon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" fontId="0" fillId="5" borderId="1" xfId="0" applyNumberFormat="1" applyFill="1" applyBorder="1"/>
    <xf numFmtId="0" fontId="0" fillId="0" borderId="0" xfId="0" applyAlignment="1">
      <alignment horizontal="center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center" vertical="top" wrapText="1"/>
    </xf>
    <xf numFmtId="0" fontId="0" fillId="0" borderId="10" xfId="0" applyBorder="1" applyProtection="1">
      <protection locked="0"/>
    </xf>
    <xf numFmtId="0" fontId="5" fillId="9" borderId="1" xfId="0" applyFont="1" applyFill="1" applyBorder="1" applyAlignment="1">
      <alignment horizontal="center" vertical="center" textRotation="90"/>
    </xf>
    <xf numFmtId="165" fontId="1" fillId="4" borderId="14" xfId="0" applyNumberFormat="1" applyFont="1" applyFill="1" applyBorder="1" applyAlignment="1">
      <alignment horizontal="center" vertical="center" wrapText="1"/>
    </xf>
    <xf numFmtId="165" fontId="1" fillId="4" borderId="6" xfId="0" applyNumberFormat="1" applyFont="1" applyFill="1" applyBorder="1" applyAlignment="1">
      <alignment horizontal="center" vertical="center" wrapText="1"/>
    </xf>
    <xf numFmtId="165" fontId="1" fillId="3" borderId="18" xfId="0" applyNumberFormat="1" applyFont="1" applyFill="1" applyBorder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0" fontId="1" fillId="5" borderId="42" xfId="0" applyFont="1" applyFill="1" applyBorder="1" applyAlignment="1">
      <alignment horizontal="left" vertical="top" wrapText="1"/>
    </xf>
    <xf numFmtId="0" fontId="4" fillId="7" borderId="11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vertical="top" wrapText="1"/>
    </xf>
    <xf numFmtId="165" fontId="1" fillId="0" borderId="12" xfId="0" applyNumberFormat="1" applyFont="1" applyBorder="1" applyAlignment="1">
      <alignment vertical="top"/>
    </xf>
    <xf numFmtId="165" fontId="1" fillId="0" borderId="9" xfId="0" applyNumberFormat="1" applyFont="1" applyBorder="1" applyAlignment="1">
      <alignment vertical="top"/>
    </xf>
    <xf numFmtId="165" fontId="1" fillId="2" borderId="5" xfId="0" applyNumberFormat="1" applyFont="1" applyFill="1" applyBorder="1" applyAlignment="1">
      <alignment vertical="top" wrapText="1"/>
    </xf>
    <xf numFmtId="165" fontId="1" fillId="5" borderId="23" xfId="0" applyNumberFormat="1" applyFont="1" applyFill="1" applyBorder="1" applyAlignment="1">
      <alignment vertical="top" wrapText="1"/>
    </xf>
    <xf numFmtId="0" fontId="1" fillId="3" borderId="40" xfId="0" applyFont="1" applyFill="1" applyBorder="1" applyAlignment="1">
      <alignment horizontal="left" vertical="top" wrapText="1"/>
    </xf>
    <xf numFmtId="165" fontId="1" fillId="2" borderId="19" xfId="0" applyNumberFormat="1" applyFont="1" applyFill="1" applyBorder="1" applyAlignment="1">
      <alignment vertical="top" wrapText="1"/>
    </xf>
    <xf numFmtId="165" fontId="1" fillId="6" borderId="11" xfId="0" applyNumberFormat="1" applyFont="1" applyFill="1" applyBorder="1" applyAlignment="1">
      <alignment vertical="top" wrapText="1"/>
    </xf>
    <xf numFmtId="0" fontId="1" fillId="4" borderId="45" xfId="0" applyFont="1" applyFill="1" applyBorder="1" applyAlignment="1">
      <alignment vertical="top"/>
    </xf>
    <xf numFmtId="0" fontId="1" fillId="4" borderId="49" xfId="0" applyFont="1" applyFill="1" applyBorder="1" applyAlignment="1">
      <alignment vertical="top"/>
    </xf>
    <xf numFmtId="0" fontId="1" fillId="5" borderId="16" xfId="0" applyFont="1" applyFill="1" applyBorder="1" applyAlignment="1">
      <alignment vertical="top"/>
    </xf>
    <xf numFmtId="0" fontId="1" fillId="5" borderId="39" xfId="0" applyFont="1" applyFill="1" applyBorder="1" applyAlignment="1">
      <alignment horizontal="left" vertical="top"/>
    </xf>
    <xf numFmtId="0" fontId="4" fillId="7" borderId="49" xfId="0" applyFont="1" applyFill="1" applyBorder="1" applyAlignment="1">
      <alignment vertical="top"/>
    </xf>
    <xf numFmtId="0" fontId="4" fillId="7" borderId="40" xfId="0" applyFont="1" applyFill="1" applyBorder="1" applyAlignment="1">
      <alignment horizontal="left" vertical="top" wrapText="1"/>
    </xf>
    <xf numFmtId="0" fontId="1" fillId="7" borderId="49" xfId="0" applyFont="1" applyFill="1" applyBorder="1" applyAlignment="1">
      <alignment vertical="top"/>
    </xf>
    <xf numFmtId="0" fontId="1" fillId="4" borderId="40" xfId="0" applyFont="1" applyFill="1" applyBorder="1" applyAlignment="1">
      <alignment horizontal="left" vertical="top" wrapText="1"/>
    </xf>
    <xf numFmtId="0" fontId="1" fillId="6" borderId="40" xfId="0" applyFont="1" applyFill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5" borderId="26" xfId="0" applyFont="1" applyFill="1" applyBorder="1" applyAlignment="1">
      <alignment vertical="top"/>
    </xf>
    <xf numFmtId="49" fontId="1" fillId="5" borderId="24" xfId="0" applyNumberFormat="1" applyFont="1" applyFill="1" applyBorder="1" applyAlignment="1">
      <alignment horizontal="left" vertical="top" wrapText="1"/>
    </xf>
    <xf numFmtId="49" fontId="1" fillId="5" borderId="25" xfId="0" applyNumberFormat="1" applyFont="1" applyFill="1" applyBorder="1" applyAlignment="1">
      <alignment horizontal="left" vertical="top" wrapText="1"/>
    </xf>
    <xf numFmtId="0" fontId="1" fillId="5" borderId="25" xfId="0" applyFont="1" applyFill="1" applyBorder="1" applyAlignment="1">
      <alignment horizontal="left" vertical="top" wrapText="1"/>
    </xf>
    <xf numFmtId="0" fontId="1" fillId="5" borderId="50" xfId="0" applyFont="1" applyFill="1" applyBorder="1" applyAlignment="1">
      <alignment horizontal="left" vertical="top" wrapText="1"/>
    </xf>
    <xf numFmtId="165" fontId="1" fillId="5" borderId="26" xfId="0" applyNumberFormat="1" applyFont="1" applyFill="1" applyBorder="1" applyAlignment="1">
      <alignment vertical="top" wrapText="1"/>
    </xf>
    <xf numFmtId="165" fontId="1" fillId="5" borderId="25" xfId="0" applyNumberFormat="1" applyFont="1" applyFill="1" applyBorder="1" applyAlignment="1">
      <alignment vertical="top" wrapText="1"/>
    </xf>
    <xf numFmtId="165" fontId="1" fillId="5" borderId="27" xfId="0" applyNumberFormat="1" applyFont="1" applyFill="1" applyBorder="1" applyAlignment="1">
      <alignment vertical="top" wrapText="1"/>
    </xf>
    <xf numFmtId="165" fontId="1" fillId="5" borderId="24" xfId="0" applyNumberFormat="1" applyFont="1" applyFill="1" applyBorder="1" applyAlignment="1">
      <alignment vertical="top" wrapText="1"/>
    </xf>
    <xf numFmtId="164" fontId="1" fillId="5" borderId="51" xfId="0" applyNumberFormat="1" applyFont="1" applyFill="1" applyBorder="1" applyAlignment="1">
      <alignment vertical="top" wrapText="1"/>
    </xf>
    <xf numFmtId="165" fontId="1" fillId="5" borderId="24" xfId="0" applyNumberFormat="1" applyFont="1" applyFill="1" applyBorder="1" applyAlignment="1">
      <alignment vertical="top"/>
    </xf>
    <xf numFmtId="165" fontId="1" fillId="5" borderId="26" xfId="0" applyNumberFormat="1" applyFont="1" applyFill="1" applyBorder="1" applyAlignment="1">
      <alignment vertical="top"/>
    </xf>
    <xf numFmtId="165" fontId="1" fillId="5" borderId="51" xfId="0" applyNumberFormat="1" applyFont="1" applyFill="1" applyBorder="1" applyAlignment="1">
      <alignment vertical="top"/>
    </xf>
    <xf numFmtId="0" fontId="1" fillId="5" borderId="41" xfId="0" applyFont="1" applyFill="1" applyBorder="1" applyAlignment="1">
      <alignment horizontal="left" vertical="top"/>
    </xf>
    <xf numFmtId="3" fontId="1" fillId="2" borderId="18" xfId="0" applyNumberFormat="1" applyFont="1" applyFill="1" applyBorder="1" applyAlignment="1">
      <alignment vertical="top" wrapText="1"/>
    </xf>
    <xf numFmtId="3" fontId="1" fillId="2" borderId="4" xfId="0" applyNumberFormat="1" applyFont="1" applyFill="1" applyBorder="1" applyAlignment="1">
      <alignment vertical="top" wrapText="1"/>
    </xf>
    <xf numFmtId="3" fontId="1" fillId="5" borderId="16" xfId="0" applyNumberFormat="1" applyFont="1" applyFill="1" applyBorder="1" applyAlignment="1">
      <alignment vertical="top" wrapText="1"/>
    </xf>
    <xf numFmtId="3" fontId="1" fillId="5" borderId="8" xfId="0" applyNumberFormat="1" applyFont="1" applyFill="1" applyBorder="1" applyAlignment="1">
      <alignment vertical="top" wrapText="1"/>
    </xf>
    <xf numFmtId="3" fontId="4" fillId="7" borderId="18" xfId="0" applyNumberFormat="1" applyFont="1" applyFill="1" applyBorder="1" applyAlignment="1">
      <alignment vertical="top" wrapText="1"/>
    </xf>
    <xf numFmtId="3" fontId="4" fillId="7" borderId="4" xfId="0" applyNumberFormat="1" applyFont="1" applyFill="1" applyBorder="1" applyAlignment="1">
      <alignment vertical="top" wrapText="1"/>
    </xf>
    <xf numFmtId="3" fontId="1" fillId="4" borderId="18" xfId="0" applyNumberFormat="1" applyFont="1" applyFill="1" applyBorder="1" applyAlignment="1">
      <alignment vertical="top" wrapText="1"/>
    </xf>
    <xf numFmtId="3" fontId="1" fillId="4" borderId="4" xfId="0" applyNumberFormat="1" applyFont="1" applyFill="1" applyBorder="1" applyAlignment="1">
      <alignment vertical="top" wrapText="1"/>
    </xf>
    <xf numFmtId="3" fontId="1" fillId="6" borderId="18" xfId="0" applyNumberFormat="1" applyFont="1" applyFill="1" applyBorder="1" applyAlignment="1">
      <alignment vertical="top" wrapText="1"/>
    </xf>
    <xf numFmtId="3" fontId="1" fillId="6" borderId="4" xfId="0" applyNumberFormat="1" applyFont="1" applyFill="1" applyBorder="1" applyAlignment="1">
      <alignment vertical="top" wrapText="1"/>
    </xf>
    <xf numFmtId="165" fontId="1" fillId="5" borderId="50" xfId="0" applyNumberFormat="1" applyFont="1" applyFill="1" applyBorder="1" applyAlignment="1">
      <alignment vertical="top" wrapText="1"/>
    </xf>
    <xf numFmtId="165" fontId="1" fillId="3" borderId="1" xfId="0" applyNumberFormat="1" applyFont="1" applyFill="1" applyBorder="1" applyAlignment="1">
      <alignment vertical="top" wrapText="1"/>
    </xf>
    <xf numFmtId="165" fontId="1" fillId="3" borderId="19" xfId="0" applyNumberFormat="1" applyFont="1" applyFill="1" applyBorder="1" applyAlignment="1">
      <alignment vertical="top" wrapText="1"/>
    </xf>
    <xf numFmtId="164" fontId="1" fillId="3" borderId="5" xfId="0" applyNumberFormat="1" applyFont="1" applyFill="1" applyBorder="1" applyAlignment="1">
      <alignment vertical="top" wrapText="1"/>
    </xf>
    <xf numFmtId="164" fontId="1" fillId="5" borderId="23" xfId="0" applyNumberFormat="1" applyFont="1" applyFill="1" applyBorder="1" applyAlignment="1">
      <alignment vertical="top" wrapText="1"/>
    </xf>
    <xf numFmtId="164" fontId="4" fillId="7" borderId="5" xfId="0" applyNumberFormat="1" applyFont="1" applyFill="1" applyBorder="1" applyAlignment="1">
      <alignment vertical="top" wrapText="1"/>
    </xf>
    <xf numFmtId="164" fontId="1" fillId="6" borderId="5" xfId="0" applyNumberFormat="1" applyFont="1" applyFill="1" applyBorder="1" applyAlignment="1">
      <alignment vertical="top" wrapText="1"/>
    </xf>
    <xf numFmtId="164" fontId="1" fillId="4" borderId="5" xfId="0" applyNumberFormat="1" applyFont="1" applyFill="1" applyBorder="1" applyAlignment="1">
      <alignment vertical="top" wrapText="1"/>
    </xf>
    <xf numFmtId="165" fontId="1" fillId="3" borderId="5" xfId="0" applyNumberFormat="1" applyFont="1" applyFill="1" applyBorder="1" applyAlignment="1">
      <alignment vertical="top" wrapText="1"/>
    </xf>
    <xf numFmtId="3" fontId="1" fillId="2" borderId="11" xfId="0" applyNumberFormat="1" applyFont="1" applyFill="1" applyBorder="1" applyAlignment="1">
      <alignment vertical="top" wrapText="1"/>
    </xf>
    <xf numFmtId="3" fontId="1" fillId="5" borderId="42" xfId="0" applyNumberFormat="1" applyFont="1" applyFill="1" applyBorder="1" applyAlignment="1">
      <alignment vertical="top" wrapText="1"/>
    </xf>
    <xf numFmtId="3" fontId="4" fillId="7" borderId="11" xfId="0" applyNumberFormat="1" applyFont="1" applyFill="1" applyBorder="1" applyAlignment="1">
      <alignment vertical="top" wrapText="1"/>
    </xf>
    <xf numFmtId="3" fontId="1" fillId="4" borderId="11" xfId="0" applyNumberFormat="1" applyFont="1" applyFill="1" applyBorder="1" applyAlignment="1">
      <alignment vertical="top" wrapText="1"/>
    </xf>
    <xf numFmtId="3" fontId="1" fillId="6" borderId="11" xfId="0" applyNumberFormat="1" applyFont="1" applyFill="1" applyBorder="1" applyAlignment="1">
      <alignment vertical="top" wrapText="1"/>
    </xf>
    <xf numFmtId="3" fontId="1" fillId="0" borderId="11" xfId="0" applyNumberFormat="1" applyFont="1" applyBorder="1" applyAlignment="1">
      <alignment vertical="top" wrapText="1"/>
    </xf>
    <xf numFmtId="165" fontId="1" fillId="4" borderId="18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65" fontId="1" fillId="4" borderId="40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vertical="top" wrapText="1"/>
    </xf>
    <xf numFmtId="3" fontId="1" fillId="6" borderId="18" xfId="0" applyNumberFormat="1" applyFont="1" applyFill="1" applyBorder="1" applyAlignment="1">
      <alignment horizontal="center" vertical="top" wrapText="1"/>
    </xf>
    <xf numFmtId="3" fontId="1" fillId="6" borderId="4" xfId="0" applyNumberFormat="1" applyFont="1" applyFill="1" applyBorder="1" applyAlignment="1">
      <alignment horizontal="center" vertical="top" wrapText="1"/>
    </xf>
    <xf numFmtId="3" fontId="1" fillId="6" borderId="1" xfId="0" applyNumberFormat="1" applyFont="1" applyFill="1" applyBorder="1" applyAlignment="1">
      <alignment horizontal="center" vertical="top" wrapText="1"/>
    </xf>
    <xf numFmtId="3" fontId="1" fillId="6" borderId="11" xfId="0" applyNumberFormat="1" applyFont="1" applyFill="1" applyBorder="1" applyAlignment="1">
      <alignment horizontal="center" vertical="top" wrapText="1"/>
    </xf>
    <xf numFmtId="3" fontId="1" fillId="6" borderId="4" xfId="0" quotePrefix="1" applyNumberFormat="1" applyFont="1" applyFill="1" applyBorder="1" applyAlignment="1">
      <alignment horizontal="center" vertical="top" wrapText="1"/>
    </xf>
    <xf numFmtId="3" fontId="1" fillId="4" borderId="22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top" wrapText="1"/>
    </xf>
    <xf numFmtId="3" fontId="1" fillId="5" borderId="28" xfId="0" applyNumberFormat="1" applyFont="1" applyFill="1" applyBorder="1" applyAlignment="1">
      <alignment horizontal="center" vertical="top" wrapText="1"/>
    </xf>
    <xf numFmtId="3" fontId="4" fillId="7" borderId="13" xfId="0" applyNumberFormat="1" applyFont="1" applyFill="1" applyBorder="1" applyAlignment="1">
      <alignment horizontal="center" vertical="top" wrapText="1"/>
    </xf>
    <xf numFmtId="3" fontId="1" fillId="4" borderId="13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 wrapText="1"/>
    </xf>
    <xf numFmtId="3" fontId="1" fillId="5" borderId="54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Alignment="1">
      <alignment horizontal="center" vertical="top"/>
    </xf>
    <xf numFmtId="165" fontId="1" fillId="0" borderId="1" xfId="0" applyNumberFormat="1" applyFont="1" applyBorder="1" applyAlignment="1">
      <alignment vertical="top"/>
    </xf>
    <xf numFmtId="0" fontId="1" fillId="5" borderId="1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49" fontId="1" fillId="5" borderId="8" xfId="0" applyNumberFormat="1" applyFont="1" applyFill="1" applyBorder="1" applyAlignment="1">
      <alignment horizontal="left" vertical="top" wrapText="1"/>
    </xf>
    <xf numFmtId="49" fontId="1" fillId="5" borderId="42" xfId="0" applyNumberFormat="1" applyFont="1" applyFill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5" borderId="11" xfId="0" applyNumberFormat="1" applyFont="1" applyFill="1" applyBorder="1" applyAlignment="1">
      <alignment horizontal="left" vertical="top" wrapText="1"/>
    </xf>
    <xf numFmtId="165" fontId="1" fillId="0" borderId="11" xfId="0" applyNumberFormat="1" applyFont="1" applyBorder="1" applyAlignment="1">
      <alignment vertical="top"/>
    </xf>
    <xf numFmtId="165" fontId="1" fillId="0" borderId="18" xfId="0" applyNumberFormat="1" applyFont="1" applyBorder="1" applyAlignment="1">
      <alignment vertical="top"/>
    </xf>
    <xf numFmtId="164" fontId="1" fillId="0" borderId="19" xfId="0" applyNumberFormat="1" applyFont="1" applyBorder="1" applyAlignment="1">
      <alignment vertical="top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165" fontId="2" fillId="2" borderId="18" xfId="0" applyNumberFormat="1" applyFont="1" applyFill="1" applyBorder="1" applyAlignment="1">
      <alignment vertical="top" wrapText="1"/>
    </xf>
    <xf numFmtId="165" fontId="2" fillId="2" borderId="1" xfId="0" applyNumberFormat="1" applyFont="1" applyFill="1" applyBorder="1" applyAlignment="1">
      <alignment vertical="top" wrapText="1"/>
    </xf>
    <xf numFmtId="164" fontId="2" fillId="2" borderId="19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2" fillId="10" borderId="5" xfId="0" applyFont="1" applyFill="1" applyBorder="1" applyAlignment="1">
      <alignment horizontal="left" vertical="top" wrapText="1"/>
    </xf>
    <xf numFmtId="49" fontId="2" fillId="4" borderId="12" xfId="0" applyNumberFormat="1" applyFont="1" applyFill="1" applyBorder="1" applyAlignment="1">
      <alignment horizontal="center" vertical="center" wrapText="1"/>
    </xf>
    <xf numFmtId="165" fontId="2" fillId="7" borderId="18" xfId="0" applyNumberFormat="1" applyFont="1" applyFill="1" applyBorder="1" applyAlignment="1">
      <alignment vertical="top" wrapText="1"/>
    </xf>
    <xf numFmtId="49" fontId="2" fillId="7" borderId="1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 vertical="top" wrapText="1"/>
    </xf>
    <xf numFmtId="49" fontId="2" fillId="7" borderId="1" xfId="0" applyNumberFormat="1" applyFont="1" applyFill="1" applyBorder="1" applyAlignment="1">
      <alignment horizontal="left" vertical="top" wrapText="1"/>
    </xf>
    <xf numFmtId="165" fontId="2" fillId="7" borderId="1" xfId="0" applyNumberFormat="1" applyFont="1" applyFill="1" applyBorder="1" applyAlignment="1">
      <alignment vertical="top" wrapText="1"/>
    </xf>
    <xf numFmtId="164" fontId="2" fillId="7" borderId="19" xfId="0" applyNumberFormat="1" applyFont="1" applyFill="1" applyBorder="1" applyAlignment="1">
      <alignment vertical="top" wrapText="1"/>
    </xf>
    <xf numFmtId="165" fontId="1" fillId="0" borderId="55" xfId="0" applyNumberFormat="1" applyFont="1" applyBorder="1" applyAlignment="1">
      <alignment vertical="top"/>
    </xf>
    <xf numFmtId="0" fontId="1" fillId="0" borderId="55" xfId="0" applyFont="1" applyBorder="1" applyAlignment="1">
      <alignment horizontal="left" vertical="top"/>
    </xf>
    <xf numFmtId="165" fontId="1" fillId="11" borderId="11" xfId="0" applyNumberFormat="1" applyFont="1" applyFill="1" applyBorder="1" applyAlignment="1">
      <alignment vertical="top" wrapText="1"/>
    </xf>
    <xf numFmtId="165" fontId="1" fillId="11" borderId="18" xfId="0" applyNumberFormat="1" applyFont="1" applyFill="1" applyBorder="1" applyAlignment="1">
      <alignment vertical="top" wrapText="1"/>
    </xf>
    <xf numFmtId="165" fontId="1" fillId="11" borderId="1" xfId="0" applyNumberFormat="1" applyFont="1" applyFill="1" applyBorder="1" applyAlignment="1">
      <alignment vertical="top" wrapText="1"/>
    </xf>
    <xf numFmtId="164" fontId="1" fillId="11" borderId="19" xfId="0" applyNumberFormat="1" applyFont="1" applyFill="1" applyBorder="1" applyAlignment="1">
      <alignment vertical="top" wrapText="1"/>
    </xf>
    <xf numFmtId="0" fontId="1" fillId="11" borderId="1" xfId="0" applyFont="1" applyFill="1" applyBorder="1" applyAlignment="1">
      <alignment horizontal="left" vertical="top" wrapText="1"/>
    </xf>
    <xf numFmtId="165" fontId="1" fillId="11" borderId="16" xfId="0" applyNumberFormat="1" applyFont="1" applyFill="1" applyBorder="1" applyAlignment="1">
      <alignment vertical="top" wrapText="1"/>
    </xf>
    <xf numFmtId="165" fontId="1" fillId="11" borderId="42" xfId="0" applyNumberFormat="1" applyFont="1" applyFill="1" applyBorder="1" applyAlignment="1">
      <alignment vertical="top" wrapText="1"/>
    </xf>
    <xf numFmtId="49" fontId="2" fillId="4" borderId="2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49" fontId="2" fillId="11" borderId="1" xfId="0" applyNumberFormat="1" applyFont="1" applyFill="1" applyBorder="1" applyAlignment="1">
      <alignment vertical="center" wrapText="1"/>
    </xf>
    <xf numFmtId="49" fontId="1" fillId="11" borderId="1" xfId="0" applyNumberFormat="1" applyFont="1" applyFill="1" applyBorder="1" applyAlignment="1">
      <alignment horizontal="left" vertical="top" wrapText="1"/>
    </xf>
    <xf numFmtId="165" fontId="1" fillId="10" borderId="1" xfId="0" applyNumberFormat="1" applyFont="1" applyFill="1" applyBorder="1" applyAlignment="1">
      <alignment vertical="top" wrapText="1"/>
    </xf>
    <xf numFmtId="49" fontId="1" fillId="10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center" wrapText="1"/>
    </xf>
    <xf numFmtId="164" fontId="1" fillId="11" borderId="1" xfId="0" applyNumberFormat="1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left" vertical="top" wrapText="1"/>
    </xf>
    <xf numFmtId="164" fontId="2" fillId="7" borderId="1" xfId="0" applyNumberFormat="1" applyFont="1" applyFill="1" applyBorder="1" applyAlignment="1">
      <alignment vertical="top" wrapText="1"/>
    </xf>
    <xf numFmtId="164" fontId="1" fillId="10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165" fontId="2" fillId="10" borderId="1" xfId="0" applyNumberFormat="1" applyFont="1" applyFill="1" applyBorder="1" applyAlignment="1">
      <alignment vertical="top" wrapText="1"/>
    </xf>
    <xf numFmtId="0" fontId="1" fillId="12" borderId="5" xfId="0" applyFont="1" applyFill="1" applyBorder="1" applyAlignment="1">
      <alignment horizontal="left" vertical="top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top" wrapText="1"/>
    </xf>
    <xf numFmtId="164" fontId="1" fillId="0" borderId="1" xfId="0" applyNumberFormat="1" applyFont="1" applyBorder="1" applyAlignment="1">
      <alignment vertical="top"/>
    </xf>
    <xf numFmtId="49" fontId="1" fillId="13" borderId="1" xfId="0" applyNumberFormat="1" applyFont="1" applyFill="1" applyBorder="1" applyAlignment="1">
      <alignment horizontal="left" vertical="top" wrapText="1"/>
    </xf>
    <xf numFmtId="0" fontId="1" fillId="13" borderId="5" xfId="0" applyFont="1" applyFill="1" applyBorder="1" applyAlignment="1">
      <alignment horizontal="left" vertical="top" wrapText="1"/>
    </xf>
    <xf numFmtId="165" fontId="1" fillId="14" borderId="1" xfId="0" applyNumberFormat="1" applyFont="1" applyFill="1" applyBorder="1" applyAlignment="1">
      <alignment vertical="top" wrapText="1"/>
    </xf>
    <xf numFmtId="165" fontId="2" fillId="15" borderId="1" xfId="0" applyNumberFormat="1" applyFont="1" applyFill="1" applyBorder="1" applyAlignment="1">
      <alignment horizontal="center" vertical="top"/>
    </xf>
    <xf numFmtId="165" fontId="1" fillId="15" borderId="1" xfId="0" applyNumberFormat="1" applyFont="1" applyFill="1" applyBorder="1" applyAlignment="1">
      <alignment vertical="top" wrapText="1"/>
    </xf>
    <xf numFmtId="164" fontId="1" fillId="15" borderId="1" xfId="0" applyNumberFormat="1" applyFont="1" applyFill="1" applyBorder="1" applyAlignment="1">
      <alignment vertical="top" wrapText="1"/>
    </xf>
    <xf numFmtId="49" fontId="1" fillId="13" borderId="1" xfId="0" applyNumberFormat="1" applyFont="1" applyFill="1" applyBorder="1" applyAlignment="1">
      <alignment horizontal="left" vertical="top"/>
    </xf>
    <xf numFmtId="0" fontId="1" fillId="13" borderId="19" xfId="0" applyFont="1" applyFill="1" applyBorder="1" applyAlignment="1">
      <alignment horizontal="left" vertical="top"/>
    </xf>
    <xf numFmtId="0" fontId="1" fillId="13" borderId="5" xfId="0" applyFont="1" applyFill="1" applyBorder="1" applyAlignment="1">
      <alignment horizontal="left" vertical="top"/>
    </xf>
    <xf numFmtId="165" fontId="1" fillId="13" borderId="18" xfId="0" applyNumberFormat="1" applyFont="1" applyFill="1" applyBorder="1" applyAlignment="1">
      <alignment vertical="top"/>
    </xf>
    <xf numFmtId="165" fontId="1" fillId="13" borderId="1" xfId="0" applyNumberFormat="1" applyFont="1" applyFill="1" applyBorder="1" applyAlignment="1">
      <alignment vertical="top"/>
    </xf>
    <xf numFmtId="164" fontId="1" fillId="13" borderId="19" xfId="0" applyNumberFormat="1" applyFont="1" applyFill="1" applyBorder="1" applyAlignment="1">
      <alignment vertical="top"/>
    </xf>
    <xf numFmtId="49" fontId="1" fillId="13" borderId="11" xfId="0" applyNumberFormat="1" applyFont="1" applyFill="1" applyBorder="1" applyAlignment="1">
      <alignment horizontal="left" vertical="top" wrapText="1"/>
    </xf>
    <xf numFmtId="49" fontId="2" fillId="7" borderId="4" xfId="0" applyNumberFormat="1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165" fontId="1" fillId="11" borderId="2" xfId="0" applyNumberFormat="1" applyFont="1" applyFill="1" applyBorder="1" applyAlignment="1">
      <alignment vertical="top" wrapText="1"/>
    </xf>
    <xf numFmtId="164" fontId="1" fillId="11" borderId="17" xfId="0" applyNumberFormat="1" applyFont="1" applyFill="1" applyBorder="1" applyAlignment="1">
      <alignment vertical="top" wrapText="1"/>
    </xf>
    <xf numFmtId="165" fontId="1" fillId="16" borderId="1" xfId="0" applyNumberFormat="1" applyFont="1" applyFill="1" applyBorder="1" applyAlignment="1">
      <alignment vertical="top" wrapText="1"/>
    </xf>
    <xf numFmtId="49" fontId="1" fillId="16" borderId="1" xfId="0" applyNumberFormat="1" applyFont="1" applyFill="1" applyBorder="1" applyAlignment="1">
      <alignment horizontal="left" vertical="top" wrapText="1"/>
    </xf>
    <xf numFmtId="0" fontId="1" fillId="16" borderId="1" xfId="0" applyFont="1" applyFill="1" applyBorder="1" applyAlignment="1">
      <alignment horizontal="left" vertical="top" wrapText="1"/>
    </xf>
    <xf numFmtId="49" fontId="1" fillId="16" borderId="1" xfId="0" applyNumberFormat="1" applyFont="1" applyFill="1" applyBorder="1" applyAlignment="1">
      <alignment horizontal="left" vertical="top"/>
    </xf>
    <xf numFmtId="0" fontId="1" fillId="16" borderId="1" xfId="0" applyFont="1" applyFill="1" applyBorder="1" applyAlignment="1">
      <alignment horizontal="left" vertical="top"/>
    </xf>
    <xf numFmtId="0" fontId="2" fillId="10" borderId="1" xfId="0" applyFont="1" applyFill="1" applyBorder="1" applyAlignment="1">
      <alignment horizontal="left" vertical="top" wrapText="1"/>
    </xf>
    <xf numFmtId="164" fontId="2" fillId="10" borderId="1" xfId="0" applyNumberFormat="1" applyFont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horizontal="left" vertical="top" wrapText="1"/>
    </xf>
    <xf numFmtId="49" fontId="2" fillId="11" borderId="1" xfId="0" applyNumberFormat="1" applyFont="1" applyFill="1" applyBorder="1" applyAlignment="1">
      <alignment horizontal="center" vertical="center" wrapText="1"/>
    </xf>
    <xf numFmtId="49" fontId="2" fillId="11" borderId="2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top"/>
    </xf>
    <xf numFmtId="0" fontId="4" fillId="4" borderId="32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vertical="top"/>
    </xf>
    <xf numFmtId="165" fontId="4" fillId="2" borderId="43" xfId="0" applyNumberFormat="1" applyFont="1" applyFill="1" applyBorder="1" applyAlignment="1">
      <alignment horizontal="right" vertical="top"/>
    </xf>
    <xf numFmtId="0" fontId="4" fillId="0" borderId="39" xfId="0" applyFont="1" applyBorder="1" applyAlignment="1">
      <alignment vertical="center"/>
    </xf>
    <xf numFmtId="0" fontId="4" fillId="8" borderId="31" xfId="0" applyFont="1" applyFill="1" applyBorder="1" applyAlignment="1">
      <alignment vertical="top"/>
    </xf>
    <xf numFmtId="165" fontId="4" fillId="8" borderId="28" xfId="0" applyNumberFormat="1" applyFont="1" applyFill="1" applyBorder="1" applyAlignment="1">
      <alignment horizontal="right" vertical="top"/>
    </xf>
    <xf numFmtId="0" fontId="10" fillId="8" borderId="40" xfId="0" applyFont="1" applyFill="1" applyBorder="1" applyAlignment="1">
      <alignment vertical="top"/>
    </xf>
    <xf numFmtId="0" fontId="4" fillId="2" borderId="32" xfId="0" applyFont="1" applyFill="1" applyBorder="1" applyAlignment="1">
      <alignment horizontal="left" vertical="top" indent="2"/>
    </xf>
    <xf numFmtId="165" fontId="10" fillId="2" borderId="13" xfId="0" applyNumberFormat="1" applyFont="1" applyFill="1" applyBorder="1" applyAlignment="1">
      <alignment vertical="top" wrapText="1"/>
    </xf>
    <xf numFmtId="0" fontId="10" fillId="0" borderId="40" xfId="0" applyFont="1" applyBorder="1" applyAlignment="1">
      <alignment vertical="top"/>
    </xf>
    <xf numFmtId="0" fontId="4" fillId="8" borderId="32" xfId="0" applyFont="1" applyFill="1" applyBorder="1" applyAlignment="1">
      <alignment vertical="top"/>
    </xf>
    <xf numFmtId="165" fontId="4" fillId="8" borderId="13" xfId="0" applyNumberFormat="1" applyFont="1" applyFill="1" applyBorder="1" applyAlignment="1">
      <alignment horizontal="right" vertical="top"/>
    </xf>
    <xf numFmtId="0" fontId="4" fillId="6" borderId="32" xfId="0" applyFont="1" applyFill="1" applyBorder="1" applyAlignment="1">
      <alignment vertical="top"/>
    </xf>
    <xf numFmtId="165" fontId="4" fillId="6" borderId="13" xfId="0" applyNumberFormat="1" applyFont="1" applyFill="1" applyBorder="1" applyAlignment="1">
      <alignment horizontal="right" vertical="top"/>
    </xf>
    <xf numFmtId="0" fontId="10" fillId="6" borderId="40" xfId="0" applyFont="1" applyFill="1" applyBorder="1" applyAlignment="1">
      <alignment vertical="top"/>
    </xf>
    <xf numFmtId="0" fontId="4" fillId="8" borderId="18" xfId="0" applyFont="1" applyFill="1" applyBorder="1" applyAlignment="1">
      <alignment vertical="top"/>
    </xf>
    <xf numFmtId="165" fontId="4" fillId="8" borderId="17" xfId="0" applyNumberFormat="1" applyFont="1" applyFill="1" applyBorder="1" applyAlignment="1">
      <alignment horizontal="right" vertical="top"/>
    </xf>
    <xf numFmtId="165" fontId="12" fillId="2" borderId="19" xfId="0" applyNumberFormat="1" applyFont="1" applyFill="1" applyBorder="1" applyAlignment="1">
      <alignment horizontal="right" vertical="top"/>
    </xf>
    <xf numFmtId="165" fontId="12" fillId="2" borderId="15" xfId="0" applyNumberFormat="1" applyFont="1" applyFill="1" applyBorder="1" applyAlignment="1">
      <alignment horizontal="right" vertical="top"/>
    </xf>
    <xf numFmtId="0" fontId="4" fillId="0" borderId="29" xfId="0" applyFont="1" applyBorder="1" applyAlignment="1">
      <alignment vertical="top"/>
    </xf>
    <xf numFmtId="165" fontId="4" fillId="0" borderId="29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 vertical="top" wrapText="1" indent="2"/>
    </xf>
    <xf numFmtId="165" fontId="10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0" fontId="8" fillId="13" borderId="5" xfId="0" applyFont="1" applyFill="1" applyBorder="1" applyAlignment="1">
      <alignment horizontal="left" vertical="top" wrapText="1"/>
    </xf>
    <xf numFmtId="164" fontId="1" fillId="16" borderId="1" xfId="0" applyNumberFormat="1" applyFont="1" applyFill="1" applyBorder="1" applyAlignment="1">
      <alignment vertical="top" wrapText="1"/>
    </xf>
    <xf numFmtId="49" fontId="9" fillId="10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12" borderId="0" xfId="1" applyFill="1" applyAlignment="1">
      <alignment vertical="center"/>
    </xf>
    <xf numFmtId="0" fontId="15" fillId="0" borderId="71" xfId="1" applyFont="1" applyBorder="1" applyAlignment="1">
      <alignment horizontal="center" vertical="center" wrapText="1"/>
    </xf>
    <xf numFmtId="0" fontId="15" fillId="0" borderId="75" xfId="1" applyFont="1" applyBorder="1" applyAlignment="1">
      <alignment horizontal="center" vertical="center" wrapText="1"/>
    </xf>
    <xf numFmtId="0" fontId="15" fillId="12" borderId="76" xfId="1" applyFont="1" applyFill="1" applyBorder="1" applyAlignment="1">
      <alignment vertical="center"/>
    </xf>
    <xf numFmtId="0" fontId="15" fillId="0" borderId="79" xfId="1" applyFont="1" applyBorder="1" applyAlignment="1">
      <alignment horizontal="center" vertical="center" wrapText="1"/>
    </xf>
    <xf numFmtId="0" fontId="15" fillId="12" borderId="83" xfId="1" applyFont="1" applyFill="1" applyBorder="1" applyAlignment="1">
      <alignment vertical="center"/>
    </xf>
    <xf numFmtId="0" fontId="15" fillId="0" borderId="86" xfId="1" applyFont="1" applyBorder="1" applyAlignment="1">
      <alignment horizontal="center" vertical="center" wrapText="1"/>
    </xf>
    <xf numFmtId="0" fontId="3" fillId="12" borderId="0" xfId="1" applyFill="1" applyAlignment="1">
      <alignment horizontal="left" vertical="center"/>
    </xf>
    <xf numFmtId="0" fontId="16" fillId="12" borderId="0" xfId="1" applyFont="1" applyFill="1" applyAlignment="1">
      <alignment vertical="center"/>
    </xf>
    <xf numFmtId="0" fontId="3" fillId="12" borderId="55" xfId="1" applyFill="1" applyBorder="1" applyAlignment="1">
      <alignment vertical="center"/>
    </xf>
    <xf numFmtId="0" fontId="15" fillId="12" borderId="55" xfId="1" applyFont="1" applyFill="1" applyBorder="1" applyAlignment="1">
      <alignment vertical="center"/>
    </xf>
    <xf numFmtId="0" fontId="19" fillId="17" borderId="1" xfId="1" applyFont="1" applyFill="1" applyBorder="1" applyAlignment="1">
      <alignment horizontal="left" vertical="center" wrapText="1" indent="1"/>
    </xf>
    <xf numFmtId="14" fontId="14" fillId="0" borderId="1" xfId="1" applyNumberFormat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5" fillId="12" borderId="55" xfId="1" applyFont="1" applyFill="1" applyBorder="1" applyAlignment="1">
      <alignment vertical="top"/>
    </xf>
    <xf numFmtId="0" fontId="20" fillId="0" borderId="0" xfId="0" applyFont="1"/>
    <xf numFmtId="0" fontId="22" fillId="0" borderId="0" xfId="0" applyFont="1" applyAlignment="1">
      <alignment vertical="top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3" fontId="1" fillId="16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quotePrefix="1" applyNumberFormat="1" applyFont="1" applyBorder="1" applyAlignment="1">
      <alignment horizontal="center" vertical="center" wrapText="1"/>
    </xf>
    <xf numFmtId="165" fontId="1" fillId="11" borderId="1" xfId="0" applyNumberFormat="1" applyFont="1" applyFill="1" applyBorder="1" applyAlignment="1">
      <alignment horizontal="center" vertical="center" wrapText="1"/>
    </xf>
    <xf numFmtId="3" fontId="1" fillId="11" borderId="1" xfId="0" applyNumberFormat="1" applyFont="1" applyFill="1" applyBorder="1" applyAlignment="1">
      <alignment horizontal="center" vertical="center" wrapText="1"/>
    </xf>
    <xf numFmtId="3" fontId="23" fillId="15" borderId="1" xfId="0" applyNumberFormat="1" applyFont="1" applyFill="1" applyBorder="1" applyAlignment="1">
      <alignment horizontal="center" vertical="center" wrapText="1"/>
    </xf>
    <xf numFmtId="3" fontId="23" fillId="4" borderId="1" xfId="0" applyNumberFormat="1" applyFont="1" applyFill="1" applyBorder="1" applyAlignment="1">
      <alignment horizontal="center" vertical="center" wrapText="1"/>
    </xf>
    <xf numFmtId="165" fontId="23" fillId="4" borderId="1" xfId="0" applyNumberFormat="1" applyFont="1" applyFill="1" applyBorder="1" applyAlignment="1">
      <alignment horizontal="center" vertical="center" wrapText="1"/>
    </xf>
    <xf numFmtId="165" fontId="23" fillId="15" borderId="1" xfId="0" applyNumberFormat="1" applyFont="1" applyFill="1" applyBorder="1" applyAlignment="1">
      <alignment horizontal="center" vertical="center" wrapText="1"/>
    </xf>
    <xf numFmtId="3" fontId="1" fillId="16" borderId="1" xfId="0" applyNumberFormat="1" applyFont="1" applyFill="1" applyBorder="1" applyAlignment="1">
      <alignment horizontal="center" vertical="center"/>
    </xf>
    <xf numFmtId="49" fontId="2" fillId="16" borderId="1" xfId="0" applyNumberFormat="1" applyFont="1" applyFill="1" applyBorder="1" applyAlignment="1">
      <alignment horizontal="left" vertical="top" wrapText="1"/>
    </xf>
    <xf numFmtId="0" fontId="24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13" fillId="0" borderId="56" xfId="1" applyFont="1" applyBorder="1" applyAlignment="1">
      <alignment horizontal="center" vertical="top" wrapText="1"/>
    </xf>
    <xf numFmtId="0" fontId="13" fillId="0" borderId="57" xfId="1" applyFont="1" applyBorder="1" applyAlignment="1">
      <alignment horizontal="center" vertical="top" wrapText="1"/>
    </xf>
    <xf numFmtId="0" fontId="13" fillId="0" borderId="58" xfId="1" applyFont="1" applyBorder="1" applyAlignment="1">
      <alignment horizontal="center" vertical="top" wrapText="1"/>
    </xf>
    <xf numFmtId="0" fontId="13" fillId="0" borderId="61" xfId="1" applyFont="1" applyBorder="1" applyAlignment="1">
      <alignment horizontal="center" vertical="top" wrapText="1"/>
    </xf>
    <xf numFmtId="0" fontId="13" fillId="0" borderId="0" xfId="1" applyFont="1" applyAlignment="1">
      <alignment horizontal="center" vertical="top" wrapText="1"/>
    </xf>
    <xf numFmtId="0" fontId="13" fillId="0" borderId="62" xfId="1" applyFont="1" applyBorder="1" applyAlignment="1">
      <alignment horizontal="center" vertical="top" wrapText="1"/>
    </xf>
    <xf numFmtId="0" fontId="13" fillId="0" borderId="65" xfId="1" applyFont="1" applyBorder="1" applyAlignment="1">
      <alignment horizontal="center" vertical="top" wrapText="1"/>
    </xf>
    <xf numFmtId="0" fontId="13" fillId="0" borderId="66" xfId="1" applyFont="1" applyBorder="1" applyAlignment="1">
      <alignment horizontal="center" vertical="top" wrapText="1"/>
    </xf>
    <xf numFmtId="0" fontId="13" fillId="0" borderId="67" xfId="1" applyFont="1" applyBorder="1" applyAlignment="1">
      <alignment horizontal="center" vertical="top" wrapText="1"/>
    </xf>
    <xf numFmtId="0" fontId="14" fillId="0" borderId="59" xfId="1" applyFont="1" applyBorder="1" applyAlignment="1">
      <alignment horizontal="center" vertical="top" wrapText="1"/>
    </xf>
    <xf numFmtId="0" fontId="14" fillId="0" borderId="57" xfId="1" applyFont="1" applyBorder="1" applyAlignment="1">
      <alignment horizontal="center" vertical="top" wrapText="1"/>
    </xf>
    <xf numFmtId="0" fontId="14" fillId="0" borderId="60" xfId="1" applyFont="1" applyBorder="1" applyAlignment="1">
      <alignment horizontal="center" vertical="top" wrapText="1"/>
    </xf>
    <xf numFmtId="0" fontId="14" fillId="0" borderId="63" xfId="1" applyFont="1" applyBorder="1" applyAlignment="1">
      <alignment horizontal="center" vertical="top" wrapText="1"/>
    </xf>
    <xf numFmtId="0" fontId="14" fillId="0" borderId="0" xfId="1" applyFont="1" applyAlignment="1">
      <alignment horizontal="center" vertical="top" wrapText="1"/>
    </xf>
    <xf numFmtId="0" fontId="14" fillId="0" borderId="64" xfId="1" applyFont="1" applyBorder="1" applyAlignment="1">
      <alignment horizontal="center" vertical="top" wrapText="1"/>
    </xf>
    <xf numFmtId="0" fontId="14" fillId="0" borderId="68" xfId="1" applyFont="1" applyBorder="1" applyAlignment="1">
      <alignment horizontal="center" vertical="top" wrapText="1"/>
    </xf>
    <xf numFmtId="0" fontId="14" fillId="0" borderId="66" xfId="1" applyFont="1" applyBorder="1" applyAlignment="1">
      <alignment horizontal="center" vertical="top" wrapText="1"/>
    </xf>
    <xf numFmtId="0" fontId="14" fillId="0" borderId="69" xfId="1" applyFont="1" applyBorder="1" applyAlignment="1">
      <alignment horizontal="center" vertical="top" wrapText="1"/>
    </xf>
    <xf numFmtId="0" fontId="15" fillId="0" borderId="70" xfId="1" applyFont="1" applyBorder="1" applyAlignment="1">
      <alignment horizontal="left" vertical="center" wrapText="1"/>
    </xf>
    <xf numFmtId="0" fontId="15" fillId="0" borderId="71" xfId="1" applyFont="1" applyBorder="1" applyAlignment="1">
      <alignment horizontal="left" vertical="center" wrapText="1"/>
    </xf>
    <xf numFmtId="0" fontId="15" fillId="12" borderId="72" xfId="1" applyFont="1" applyFill="1" applyBorder="1" applyAlignment="1">
      <alignment horizontal="left" vertical="center"/>
    </xf>
    <xf numFmtId="0" fontId="15" fillId="12" borderId="73" xfId="1" applyFont="1" applyFill="1" applyBorder="1" applyAlignment="1">
      <alignment horizontal="left" vertical="center"/>
    </xf>
    <xf numFmtId="0" fontId="15" fillId="12" borderId="74" xfId="1" applyFont="1" applyFill="1" applyBorder="1" applyAlignment="1">
      <alignment horizontal="left" vertical="center"/>
    </xf>
    <xf numFmtId="0" fontId="15" fillId="0" borderId="70" xfId="1" applyFont="1" applyBorder="1" applyAlignment="1">
      <alignment horizontal="left" vertical="top" wrapText="1"/>
    </xf>
    <xf numFmtId="0" fontId="15" fillId="0" borderId="71" xfId="1" applyFont="1" applyBorder="1" applyAlignment="1">
      <alignment horizontal="left" vertical="top" wrapText="1"/>
    </xf>
    <xf numFmtId="0" fontId="15" fillId="0" borderId="81" xfId="1" applyFont="1" applyBorder="1" applyAlignment="1">
      <alignment horizontal="left" vertical="top" wrapText="1"/>
    </xf>
    <xf numFmtId="0" fontId="15" fillId="0" borderId="82" xfId="1" applyFont="1" applyBorder="1" applyAlignment="1">
      <alignment horizontal="left" vertical="top" wrapText="1"/>
    </xf>
    <xf numFmtId="0" fontId="15" fillId="12" borderId="77" xfId="1" applyFont="1" applyFill="1" applyBorder="1" applyAlignment="1">
      <alignment horizontal="left" vertical="center"/>
    </xf>
    <xf numFmtId="0" fontId="15" fillId="12" borderId="78" xfId="1" applyFont="1" applyFill="1" applyBorder="1" applyAlignment="1">
      <alignment horizontal="left" vertical="center"/>
    </xf>
    <xf numFmtId="0" fontId="15" fillId="0" borderId="80" xfId="1" applyFont="1" applyBorder="1" applyAlignment="1">
      <alignment horizontal="center" vertical="center" wrapText="1"/>
    </xf>
    <xf numFmtId="0" fontId="15" fillId="0" borderId="87" xfId="1" applyFont="1" applyBorder="1" applyAlignment="1">
      <alignment horizontal="center" vertical="center" wrapText="1"/>
    </xf>
    <xf numFmtId="0" fontId="15" fillId="12" borderId="84" xfId="1" applyFont="1" applyFill="1" applyBorder="1" applyAlignment="1">
      <alignment horizontal="left" vertical="center"/>
    </xf>
    <xf numFmtId="0" fontId="15" fillId="12" borderId="85" xfId="1" applyFont="1" applyFill="1" applyBorder="1" applyAlignment="1">
      <alignment horizontal="left" vertical="center"/>
    </xf>
    <xf numFmtId="0" fontId="3" fillId="12" borderId="0" xfId="1" applyFill="1" applyAlignment="1">
      <alignment horizontal="left" vertical="center"/>
    </xf>
    <xf numFmtId="0" fontId="3" fillId="12" borderId="57" xfId="1" applyFill="1" applyBorder="1" applyAlignment="1">
      <alignment horizontal="left" vertical="center"/>
    </xf>
    <xf numFmtId="0" fontId="17" fillId="12" borderId="0" xfId="1" applyFont="1" applyFill="1" applyAlignment="1">
      <alignment horizontal="center" vertical="center"/>
    </xf>
    <xf numFmtId="0" fontId="18" fillId="0" borderId="84" xfId="1" applyFont="1" applyBorder="1" applyAlignment="1">
      <alignment horizontal="center" vertical="center" wrapText="1"/>
    </xf>
    <xf numFmtId="0" fontId="19" fillId="0" borderId="88" xfId="1" applyFont="1" applyBorder="1" applyAlignment="1">
      <alignment horizontal="center" vertical="center" wrapText="1"/>
    </xf>
    <xf numFmtId="0" fontId="19" fillId="0" borderId="89" xfId="1" applyFont="1" applyBorder="1" applyAlignment="1">
      <alignment horizontal="center" vertical="center" wrapText="1"/>
    </xf>
    <xf numFmtId="0" fontId="19" fillId="0" borderId="90" xfId="1" applyFont="1" applyBorder="1" applyAlignment="1">
      <alignment horizontal="center" vertical="center" wrapText="1"/>
    </xf>
    <xf numFmtId="0" fontId="14" fillId="0" borderId="70" xfId="1" applyFont="1" applyBorder="1" applyAlignment="1">
      <alignment horizontal="left" vertical="center" wrapText="1" indent="1"/>
    </xf>
    <xf numFmtId="0" fontId="14" fillId="0" borderId="71" xfId="1" applyFont="1" applyBorder="1" applyAlignment="1">
      <alignment horizontal="left" vertical="center" wrapText="1" indent="1"/>
    </xf>
    <xf numFmtId="0" fontId="14" fillId="0" borderId="71" xfId="1" applyFont="1" applyBorder="1" applyAlignment="1">
      <alignment horizontal="left" vertical="center" wrapText="1"/>
    </xf>
    <xf numFmtId="14" fontId="14" fillId="0" borderId="71" xfId="1" applyNumberFormat="1" applyFont="1" applyBorder="1" applyAlignment="1">
      <alignment horizontal="center" vertical="center" wrapText="1"/>
    </xf>
    <xf numFmtId="0" fontId="14" fillId="0" borderId="75" xfId="1" applyFont="1" applyBorder="1" applyAlignment="1">
      <alignment horizontal="center" vertical="center" wrapText="1"/>
    </xf>
    <xf numFmtId="0" fontId="14" fillId="0" borderId="57" xfId="1" applyFont="1" applyBorder="1" applyAlignment="1">
      <alignment horizontal="left" vertical="center" wrapText="1"/>
    </xf>
    <xf numFmtId="0" fontId="3" fillId="12" borderId="71" xfId="1" applyFill="1" applyBorder="1" applyAlignment="1">
      <alignment horizontal="left" vertical="center"/>
    </xf>
    <xf numFmtId="0" fontId="3" fillId="12" borderId="75" xfId="1" applyFill="1" applyBorder="1" applyAlignment="1">
      <alignment horizontal="left" vertical="center"/>
    </xf>
    <xf numFmtId="14" fontId="14" fillId="0" borderId="71" xfId="1" applyNumberFormat="1" applyFont="1" applyBorder="1" applyAlignment="1">
      <alignment horizontal="left" vertical="center" wrapText="1" indent="1"/>
    </xf>
    <xf numFmtId="0" fontId="14" fillId="0" borderId="81" xfId="1" applyFont="1" applyBorder="1" applyAlignment="1">
      <alignment horizontal="left" vertical="center" wrapText="1" indent="1"/>
    </xf>
    <xf numFmtId="0" fontId="14" fillId="0" borderId="82" xfId="1" applyFont="1" applyBorder="1" applyAlignment="1">
      <alignment horizontal="left" vertical="center" wrapText="1" indent="1"/>
    </xf>
    <xf numFmtId="14" fontId="14" fillId="0" borderId="82" xfId="1" quotePrefix="1" applyNumberFormat="1" applyFont="1" applyBorder="1" applyAlignment="1">
      <alignment horizontal="left" vertical="center" wrapText="1" indent="1"/>
    </xf>
    <xf numFmtId="0" fontId="14" fillId="0" borderId="82" xfId="1" applyFont="1" applyBorder="1" applyAlignment="1">
      <alignment horizontal="left" vertical="center" wrapText="1"/>
    </xf>
    <xf numFmtId="0" fontId="3" fillId="12" borderId="82" xfId="1" applyFill="1" applyBorder="1" applyAlignment="1">
      <alignment horizontal="left" vertical="center"/>
    </xf>
    <xf numFmtId="0" fontId="3" fillId="12" borderId="91" xfId="1" applyFill="1" applyBorder="1" applyAlignment="1">
      <alignment horizontal="left" vertical="center"/>
    </xf>
    <xf numFmtId="0" fontId="15" fillId="12" borderId="55" xfId="1" applyFont="1" applyFill="1" applyBorder="1" applyAlignment="1">
      <alignment horizontal="left" indent="1"/>
    </xf>
    <xf numFmtId="0" fontId="15" fillId="12" borderId="55" xfId="1" applyFont="1" applyFill="1" applyBorder="1" applyAlignment="1">
      <alignment horizontal="right" indent="1"/>
    </xf>
    <xf numFmtId="14" fontId="15" fillId="12" borderId="55" xfId="1" applyNumberFormat="1" applyFont="1" applyFill="1" applyBorder="1" applyAlignment="1">
      <alignment horizontal="left"/>
    </xf>
    <xf numFmtId="0" fontId="20" fillId="0" borderId="0" xfId="0" applyFont="1" applyAlignment="1">
      <alignment horizont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 indent="1"/>
    </xf>
    <xf numFmtId="0" fontId="19" fillId="17" borderId="1" xfId="1" applyFont="1" applyFill="1" applyBorder="1" applyAlignment="1">
      <alignment horizontal="left" vertical="center" wrapText="1" indent="1"/>
    </xf>
    <xf numFmtId="0" fontId="14" fillId="0" borderId="5" xfId="1" quotePrefix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0" fontId="14" fillId="0" borderId="1" xfId="1" applyFont="1" applyBorder="1" applyAlignment="1">
      <alignment horizontal="left" vertical="center" wrapText="1"/>
    </xf>
    <xf numFmtId="0" fontId="19" fillId="17" borderId="5" xfId="1" applyFont="1" applyFill="1" applyBorder="1" applyAlignment="1">
      <alignment horizontal="center" vertical="center" wrapText="1"/>
    </xf>
    <xf numFmtId="0" fontId="19" fillId="17" borderId="11" xfId="1" applyFont="1" applyFill="1" applyBorder="1" applyAlignment="1">
      <alignment horizontal="center" vertical="center" wrapText="1"/>
    </xf>
    <xf numFmtId="0" fontId="19" fillId="17" borderId="4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5" fillId="12" borderId="55" xfId="1" applyFont="1" applyFill="1" applyBorder="1" applyAlignment="1">
      <alignment horizontal="left"/>
    </xf>
    <xf numFmtId="49" fontId="4" fillId="4" borderId="37" xfId="0" applyNumberFormat="1" applyFont="1" applyFill="1" applyBorder="1" applyAlignment="1">
      <alignment horizontal="center" vertical="center"/>
    </xf>
    <xf numFmtId="49" fontId="4" fillId="4" borderId="44" xfId="0" applyNumberFormat="1" applyFont="1" applyFill="1" applyBorder="1" applyAlignment="1">
      <alignment horizontal="center" vertical="center"/>
    </xf>
    <xf numFmtId="165" fontId="4" fillId="4" borderId="52" xfId="0" applyNumberFormat="1" applyFont="1" applyFill="1" applyBorder="1" applyAlignment="1">
      <alignment horizontal="center" vertical="center" wrapText="1"/>
    </xf>
    <xf numFmtId="165" fontId="4" fillId="4" borderId="43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165" fontId="1" fillId="4" borderId="14" xfId="0" applyNumberFormat="1" applyFont="1" applyFill="1" applyBorder="1" applyAlignment="1">
      <alignment horizontal="center" vertical="center" wrapText="1"/>
    </xf>
    <xf numFmtId="165" fontId="1" fillId="4" borderId="16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4" fontId="1" fillId="4" borderId="15" xfId="0" applyNumberFormat="1" applyFont="1" applyFill="1" applyBorder="1" applyAlignment="1">
      <alignment horizontal="center" vertical="center" wrapText="1"/>
    </xf>
    <xf numFmtId="164" fontId="1" fillId="4" borderId="17" xfId="0" applyNumberFormat="1" applyFont="1" applyFill="1" applyBorder="1" applyAlignment="1">
      <alignment horizontal="center" vertical="center" wrapText="1"/>
    </xf>
    <xf numFmtId="165" fontId="8" fillId="4" borderId="11" xfId="0" applyNumberFormat="1" applyFont="1" applyFill="1" applyBorder="1" applyAlignment="1">
      <alignment horizontal="center" vertical="center" wrapText="1"/>
    </xf>
    <xf numFmtId="49" fontId="2" fillId="15" borderId="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165" fontId="9" fillId="15" borderId="1" xfId="0" applyNumberFormat="1" applyFont="1" applyFill="1" applyBorder="1" applyAlignment="1">
      <alignment horizontal="center" vertical="top"/>
    </xf>
    <xf numFmtId="165" fontId="2" fillId="15" borderId="1" xfId="0" applyNumberFormat="1" applyFont="1" applyFill="1" applyBorder="1" applyAlignment="1">
      <alignment horizontal="center" vertical="top"/>
    </xf>
    <xf numFmtId="165" fontId="1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15" borderId="0" xfId="0" applyFont="1" applyFill="1" applyAlignment="1">
      <alignment horizontal="center" vertical="center" wrapText="1"/>
    </xf>
    <xf numFmtId="0" fontId="2" fillId="15" borderId="12" xfId="0" applyFont="1" applyFill="1" applyBorder="1" applyAlignment="1">
      <alignment horizontal="center" vertical="center" wrapText="1"/>
    </xf>
    <xf numFmtId="165" fontId="1" fillId="15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textRotation="90"/>
    </xf>
    <xf numFmtId="0" fontId="5" fillId="4" borderId="10" xfId="0" applyFont="1" applyFill="1" applyBorder="1" applyAlignment="1">
      <alignment horizontal="center" vertical="center" textRotation="90"/>
    </xf>
    <xf numFmtId="0" fontId="5" fillId="4" borderId="2" xfId="0" applyFont="1" applyFill="1" applyBorder="1" applyAlignment="1">
      <alignment horizontal="center" vertical="center" textRotation="90"/>
    </xf>
    <xf numFmtId="0" fontId="5" fillId="9" borderId="3" xfId="0" applyFont="1" applyFill="1" applyBorder="1" applyAlignment="1">
      <alignment horizontal="center" vertical="center" textRotation="90"/>
    </xf>
    <xf numFmtId="0" fontId="5" fillId="9" borderId="10" xfId="0" applyFont="1" applyFill="1" applyBorder="1" applyAlignment="1">
      <alignment horizontal="center" vertical="center" textRotation="90"/>
    </xf>
    <xf numFmtId="0" fontId="5" fillId="9" borderId="2" xfId="0" applyFont="1" applyFill="1" applyBorder="1" applyAlignment="1">
      <alignment horizontal="center" vertical="center" textRotation="90"/>
    </xf>
    <xf numFmtId="49" fontId="4" fillId="4" borderId="46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 wrapText="1"/>
    </xf>
    <xf numFmtId="49" fontId="2" fillId="4" borderId="34" xfId="0" applyNumberFormat="1" applyFont="1" applyFill="1" applyBorder="1" applyAlignment="1">
      <alignment horizontal="center" vertical="center" wrapText="1"/>
    </xf>
    <xf numFmtId="165" fontId="1" fillId="4" borderId="33" xfId="0" applyNumberFormat="1" applyFont="1" applyFill="1" applyBorder="1" applyAlignment="1">
      <alignment horizontal="center" vertical="center" wrapText="1"/>
    </xf>
    <xf numFmtId="165" fontId="1" fillId="4" borderId="34" xfId="0" applyNumberFormat="1" applyFont="1" applyFill="1" applyBorder="1" applyAlignment="1">
      <alignment horizontal="center" vertical="center" wrapText="1"/>
    </xf>
    <xf numFmtId="164" fontId="1" fillId="4" borderId="47" xfId="0" applyNumberFormat="1" applyFont="1" applyFill="1" applyBorder="1" applyAlignment="1">
      <alignment horizontal="center" vertical="center" wrapText="1"/>
    </xf>
    <xf numFmtId="164" fontId="1" fillId="4" borderId="23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40" xfId="0" applyFont="1" applyFill="1" applyBorder="1" applyAlignment="1">
      <alignment horizontal="left" vertical="top" wrapText="1"/>
    </xf>
    <xf numFmtId="165" fontId="2" fillId="4" borderId="36" xfId="0" applyNumberFormat="1" applyFont="1" applyFill="1" applyBorder="1" applyAlignment="1">
      <alignment horizontal="center" vertical="center" wrapText="1"/>
    </xf>
    <xf numFmtId="165" fontId="2" fillId="4" borderId="48" xfId="0" applyNumberFormat="1" applyFont="1" applyFill="1" applyBorder="1" applyAlignment="1">
      <alignment horizontal="center" vertical="center" wrapText="1"/>
    </xf>
    <xf numFmtId="165" fontId="2" fillId="4" borderId="53" xfId="0" applyNumberFormat="1" applyFont="1" applyFill="1" applyBorder="1" applyAlignment="1">
      <alignment horizontal="center" vertical="center" wrapText="1"/>
    </xf>
    <xf numFmtId="165" fontId="1" fillId="4" borderId="5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65" fontId="1" fillId="4" borderId="10" xfId="0" applyNumberFormat="1" applyFont="1" applyFill="1" applyBorder="1" applyAlignment="1">
      <alignment horizontal="center" vertical="center" wrapText="1"/>
    </xf>
    <xf numFmtId="165" fontId="1" fillId="4" borderId="20" xfId="0" applyNumberFormat="1" applyFont="1" applyFill="1" applyBorder="1" applyAlignment="1">
      <alignment horizontal="center" vertical="center" wrapText="1"/>
    </xf>
    <xf numFmtId="165" fontId="1" fillId="4" borderId="35" xfId="0" applyNumberFormat="1" applyFont="1" applyFill="1" applyBorder="1" applyAlignment="1">
      <alignment horizontal="center" vertical="center" wrapText="1"/>
    </xf>
    <xf numFmtId="165" fontId="1" fillId="4" borderId="21" xfId="0" applyNumberFormat="1" applyFont="1" applyFill="1" applyBorder="1" applyAlignment="1">
      <alignment horizontal="center" vertical="center" wrapText="1"/>
    </xf>
    <xf numFmtId="165" fontId="1" fillId="4" borderId="47" xfId="0" applyNumberFormat="1" applyFont="1" applyFill="1" applyBorder="1" applyAlignment="1">
      <alignment horizontal="center" vertical="center" wrapText="1"/>
    </xf>
    <xf numFmtId="165" fontId="1" fillId="4" borderId="9" xfId="0" applyNumberFormat="1" applyFont="1" applyFill="1" applyBorder="1" applyAlignment="1">
      <alignment horizontal="center" vertical="center" wrapText="1"/>
    </xf>
    <xf numFmtId="165" fontId="1" fillId="4" borderId="15" xfId="0" applyNumberFormat="1" applyFont="1" applyFill="1" applyBorder="1" applyAlignment="1">
      <alignment horizontal="center" vertical="center" wrapText="1"/>
    </xf>
    <xf numFmtId="49" fontId="1" fillId="4" borderId="37" xfId="0" applyNumberFormat="1" applyFont="1" applyFill="1" applyBorder="1" applyAlignment="1">
      <alignment horizontal="center" vertical="center"/>
    </xf>
    <xf numFmtId="49" fontId="1" fillId="4" borderId="38" xfId="0" applyNumberFormat="1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2" fillId="4" borderId="39" xfId="0" applyFont="1" applyFill="1" applyBorder="1" applyAlignment="1">
      <alignment horizontal="left" vertical="center" wrapText="1"/>
    </xf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colors>
    <mruColors>
      <color rgb="FFE2EFDA"/>
      <color rgb="FFBDD7EE"/>
      <color rgb="FFF8CBAD"/>
      <color rgb="FFFFFF00"/>
      <color rgb="FFF2F2F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0</xdr:row>
      <xdr:rowOff>68791</xdr:rowOff>
    </xdr:from>
    <xdr:to>
      <xdr:col>12</xdr:col>
      <xdr:colOff>539741</xdr:colOff>
      <xdr:row>2</xdr:row>
      <xdr:rowOff>164041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4CC21EE-7D71-4364-84B1-101AFED68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66886"/>
          <a:ext cx="1703696" cy="481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104776</xdr:colOff>
      <xdr:row>0</xdr:row>
      <xdr:rowOff>49741</xdr:rowOff>
    </xdr:from>
    <xdr:to>
      <xdr:col>12</xdr:col>
      <xdr:colOff>501642</xdr:colOff>
      <xdr:row>2</xdr:row>
      <xdr:rowOff>144991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9E6B23F-E034-4F49-87D2-FF075018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621" y="53551"/>
          <a:ext cx="1600826" cy="47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10" dT="2024-04-03T09:57:32.61" personId="{00000000-0000-0000-0000-000000000000}" id="{6F3B5989-CA59-4D00-B159-0A0D9D81597F}">
    <text>8 x TOF and 3 x LOP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DDD8-E539-4CD0-8E79-97AE11EEB74F}">
  <sheetPr>
    <pageSetUpPr fitToPage="1"/>
  </sheetPr>
  <dimension ref="A1:M68"/>
  <sheetViews>
    <sheetView topLeftCell="A61" workbookViewId="0">
      <selection activeCell="A36" sqref="A36:M36"/>
    </sheetView>
  </sheetViews>
  <sheetFormatPr defaultColWidth="9.33203125" defaultRowHeight="13.2" x14ac:dyDescent="0.3"/>
  <cols>
    <col min="1" max="13" width="8.6640625" style="299" customWidth="1"/>
    <col min="14" max="16384" width="9.33203125" style="299"/>
  </cols>
  <sheetData>
    <row r="1" spans="1:13" ht="15" customHeight="1" thickTop="1" x14ac:dyDescent="0.3">
      <c r="A1" s="331" t="s">
        <v>0</v>
      </c>
      <c r="B1" s="332"/>
      <c r="C1" s="332"/>
      <c r="D1" s="332"/>
      <c r="E1" s="332"/>
      <c r="F1" s="332"/>
      <c r="G1" s="332"/>
      <c r="H1" s="332"/>
      <c r="I1" s="332"/>
      <c r="J1" s="333"/>
      <c r="K1" s="340"/>
      <c r="L1" s="341"/>
      <c r="M1" s="342"/>
    </row>
    <row r="2" spans="1:13" ht="15" customHeight="1" x14ac:dyDescent="0.3">
      <c r="A2" s="334"/>
      <c r="B2" s="335"/>
      <c r="C2" s="335"/>
      <c r="D2" s="335"/>
      <c r="E2" s="335"/>
      <c r="F2" s="335"/>
      <c r="G2" s="335"/>
      <c r="H2" s="335"/>
      <c r="I2" s="335"/>
      <c r="J2" s="336"/>
      <c r="K2" s="343"/>
      <c r="L2" s="344"/>
      <c r="M2" s="345"/>
    </row>
    <row r="3" spans="1:13" ht="15" customHeight="1" x14ac:dyDescent="0.3">
      <c r="A3" s="337"/>
      <c r="B3" s="338"/>
      <c r="C3" s="338"/>
      <c r="D3" s="338"/>
      <c r="E3" s="338"/>
      <c r="F3" s="338"/>
      <c r="G3" s="338"/>
      <c r="H3" s="338"/>
      <c r="I3" s="338"/>
      <c r="J3" s="339"/>
      <c r="K3" s="346"/>
      <c r="L3" s="347"/>
      <c r="M3" s="348"/>
    </row>
    <row r="4" spans="1:13" ht="15" customHeight="1" x14ac:dyDescent="0.3">
      <c r="A4" s="349" t="s">
        <v>1</v>
      </c>
      <c r="B4" s="350"/>
      <c r="C4" s="350"/>
      <c r="D4" s="350"/>
      <c r="E4" s="350"/>
      <c r="F4" s="351" t="s">
        <v>2</v>
      </c>
      <c r="G4" s="352"/>
      <c r="H4" s="352"/>
      <c r="I4" s="352"/>
      <c r="J4" s="352"/>
      <c r="K4" s="353"/>
      <c r="L4" s="300" t="s">
        <v>3</v>
      </c>
      <c r="M4" s="301" t="s">
        <v>4</v>
      </c>
    </row>
    <row r="5" spans="1:13" ht="15" customHeight="1" x14ac:dyDescent="0.3">
      <c r="A5" s="354" t="s">
        <v>1237</v>
      </c>
      <c r="B5" s="355"/>
      <c r="C5" s="355"/>
      <c r="D5" s="355"/>
      <c r="E5" s="355"/>
      <c r="F5" s="302" t="s">
        <v>5</v>
      </c>
      <c r="G5" s="358" t="s">
        <v>6</v>
      </c>
      <c r="H5" s="358"/>
      <c r="I5" s="358"/>
      <c r="J5" s="358"/>
      <c r="K5" s="359"/>
      <c r="L5" s="303">
        <v>0</v>
      </c>
      <c r="M5" s="360" t="s">
        <v>8</v>
      </c>
    </row>
    <row r="6" spans="1:13" ht="15" customHeight="1" thickBot="1" x14ac:dyDescent="0.35">
      <c r="A6" s="356"/>
      <c r="B6" s="357"/>
      <c r="C6" s="357"/>
      <c r="D6" s="357"/>
      <c r="E6" s="357"/>
      <c r="F6" s="304" t="s">
        <v>9</v>
      </c>
      <c r="G6" s="362" t="s">
        <v>10</v>
      </c>
      <c r="H6" s="362"/>
      <c r="I6" s="362"/>
      <c r="J6" s="362"/>
      <c r="K6" s="363"/>
      <c r="L6" s="305" t="s">
        <v>11</v>
      </c>
      <c r="M6" s="361"/>
    </row>
    <row r="7" spans="1:13" ht="15" customHeight="1" thickTop="1" x14ac:dyDescent="0.3">
      <c r="A7" s="365"/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</row>
    <row r="8" spans="1:13" ht="15" customHeight="1" x14ac:dyDescent="0.3">
      <c r="A8" s="364"/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</row>
    <row r="9" spans="1:13" ht="15" customHeight="1" x14ac:dyDescent="0.3">
      <c r="A9" s="364"/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</row>
    <row r="10" spans="1:13" ht="15" customHeight="1" x14ac:dyDescent="0.3">
      <c r="A10" s="364"/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</row>
    <row r="11" spans="1:13" ht="15" customHeight="1" x14ac:dyDescent="0.3">
      <c r="A11" s="364"/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</row>
    <row r="12" spans="1:13" ht="15" customHeight="1" x14ac:dyDescent="0.3">
      <c r="A12" s="364"/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</row>
    <row r="13" spans="1:13" ht="15" customHeight="1" x14ac:dyDescent="0.3">
      <c r="A13" s="364"/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</row>
    <row r="14" spans="1:13" ht="15" customHeight="1" x14ac:dyDescent="0.3">
      <c r="A14" s="364"/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</row>
    <row r="15" spans="1:13" ht="15" customHeight="1" x14ac:dyDescent="0.3">
      <c r="A15" s="364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</row>
    <row r="16" spans="1:13" ht="15" customHeight="1" x14ac:dyDescent="0.3">
      <c r="A16" s="364"/>
      <c r="B16" s="364"/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</row>
    <row r="17" spans="1:13" ht="15" customHeight="1" x14ac:dyDescent="0.3">
      <c r="A17" s="364"/>
      <c r="B17" s="364"/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</row>
    <row r="18" spans="1:13" ht="15" customHeight="1" x14ac:dyDescent="0.3">
      <c r="A18" s="364"/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</row>
    <row r="19" spans="1:13" ht="15" customHeight="1" x14ac:dyDescent="0.3">
      <c r="A19" s="364"/>
      <c r="B19" s="364"/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</row>
    <row r="20" spans="1:13" ht="15" customHeight="1" x14ac:dyDescent="0.3">
      <c r="A20" s="364"/>
      <c r="B20" s="364"/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</row>
    <row r="21" spans="1:13" ht="15" customHeight="1" x14ac:dyDescent="0.3">
      <c r="A21" s="364"/>
      <c r="B21" s="364"/>
      <c r="C21" s="364"/>
      <c r="D21" s="364"/>
      <c r="E21" s="364"/>
      <c r="F21" s="364"/>
      <c r="G21" s="364"/>
      <c r="H21" s="364"/>
      <c r="I21" s="364"/>
      <c r="J21" s="364"/>
      <c r="K21" s="364"/>
      <c r="L21" s="364"/>
      <c r="M21" s="364"/>
    </row>
    <row r="22" spans="1:13" s="307" customFormat="1" ht="15" customHeight="1" x14ac:dyDescent="0.3">
      <c r="A22" s="364"/>
      <c r="B22" s="364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</row>
    <row r="23" spans="1:13" s="307" customFormat="1" ht="15" customHeight="1" x14ac:dyDescent="0.3">
      <c r="A23" s="364"/>
      <c r="B23" s="364"/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</row>
    <row r="24" spans="1:13" ht="15" customHeight="1" x14ac:dyDescent="0.3">
      <c r="A24" s="364"/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</row>
    <row r="25" spans="1:13" ht="15" customHeight="1" x14ac:dyDescent="0.3">
      <c r="A25" s="364"/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</row>
    <row r="26" spans="1:13" ht="15" customHeight="1" x14ac:dyDescent="0.3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</row>
    <row r="27" spans="1:13" ht="15" customHeight="1" x14ac:dyDescent="0.3">
      <c r="A27" s="366" t="str">
        <f>A5</f>
        <v>Appendix F MAC Activity Schedule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6"/>
      <c r="L27" s="366"/>
      <c r="M27" s="366"/>
    </row>
    <row r="28" spans="1:13" ht="15" customHeight="1" x14ac:dyDescent="0.3">
      <c r="A28" s="364"/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</row>
    <row r="29" spans="1:13" ht="15" customHeight="1" x14ac:dyDescent="0.3">
      <c r="A29" s="364"/>
      <c r="B29" s="364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</row>
    <row r="30" spans="1:13" ht="15" customHeight="1" x14ac:dyDescent="0.3">
      <c r="A30" s="364"/>
      <c r="B30" s="364"/>
      <c r="C30" s="364"/>
      <c r="D30" s="364"/>
      <c r="E30" s="364"/>
      <c r="F30" s="364"/>
      <c r="G30" s="364"/>
      <c r="H30" s="364"/>
      <c r="I30" s="364"/>
      <c r="J30" s="364"/>
      <c r="K30" s="364"/>
      <c r="L30" s="364"/>
      <c r="M30" s="364"/>
    </row>
    <row r="31" spans="1:13" ht="15" customHeight="1" x14ac:dyDescent="0.3">
      <c r="A31" s="364"/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</row>
    <row r="32" spans="1:13" ht="15" customHeight="1" x14ac:dyDescent="0.3">
      <c r="A32" s="364"/>
      <c r="B32" s="364"/>
      <c r="C32" s="364"/>
      <c r="D32" s="364"/>
      <c r="E32" s="364"/>
      <c r="F32" s="364"/>
      <c r="G32" s="364"/>
      <c r="H32" s="364"/>
      <c r="I32" s="364"/>
      <c r="J32" s="364"/>
      <c r="K32" s="364"/>
      <c r="L32" s="364"/>
      <c r="M32" s="364"/>
    </row>
    <row r="33" spans="1:13" ht="15" customHeight="1" x14ac:dyDescent="0.3">
      <c r="A33" s="364"/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64"/>
    </row>
    <row r="34" spans="1:13" ht="15" customHeight="1" x14ac:dyDescent="0.3">
      <c r="A34" s="364"/>
      <c r="B34" s="364"/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64"/>
    </row>
    <row r="35" spans="1:13" ht="15" customHeight="1" x14ac:dyDescent="0.3">
      <c r="A35" s="364"/>
      <c r="B35" s="364"/>
      <c r="C35" s="364"/>
      <c r="D35" s="364"/>
      <c r="E35" s="364"/>
      <c r="F35" s="364"/>
      <c r="G35" s="364"/>
      <c r="H35" s="364"/>
      <c r="I35" s="364"/>
      <c r="J35" s="364"/>
      <c r="K35" s="364"/>
      <c r="L35" s="364"/>
      <c r="M35" s="364"/>
    </row>
    <row r="36" spans="1:13" ht="15" customHeight="1" x14ac:dyDescent="0.3">
      <c r="A36" s="364"/>
      <c r="B36" s="364"/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</row>
    <row r="37" spans="1:13" ht="15" customHeight="1" x14ac:dyDescent="0.3">
      <c r="A37" s="364"/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</row>
    <row r="38" spans="1:13" ht="15" customHeight="1" x14ac:dyDescent="0.3">
      <c r="A38" s="364"/>
      <c r="B38" s="364"/>
      <c r="C38" s="364"/>
      <c r="D38" s="364"/>
      <c r="E38" s="364"/>
      <c r="F38" s="364"/>
      <c r="G38" s="364"/>
      <c r="H38" s="364"/>
      <c r="I38" s="364"/>
      <c r="J38" s="364"/>
      <c r="K38" s="364"/>
      <c r="L38" s="364"/>
      <c r="M38" s="364"/>
    </row>
    <row r="39" spans="1:13" ht="15" customHeight="1" x14ac:dyDescent="0.3">
      <c r="A39" s="364"/>
      <c r="B39" s="364"/>
      <c r="C39" s="364"/>
      <c r="D39" s="364"/>
      <c r="E39" s="364"/>
      <c r="F39" s="364"/>
      <c r="G39" s="364"/>
      <c r="H39" s="364"/>
      <c r="I39" s="364"/>
      <c r="J39" s="364"/>
      <c r="K39" s="364"/>
      <c r="L39" s="364"/>
      <c r="M39" s="364"/>
    </row>
    <row r="40" spans="1:13" ht="15" customHeight="1" x14ac:dyDescent="0.3">
      <c r="A40" s="364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</row>
    <row r="41" spans="1:13" ht="15" customHeight="1" x14ac:dyDescent="0.3">
      <c r="A41" s="364"/>
      <c r="B41" s="364"/>
      <c r="C41" s="364"/>
      <c r="D41" s="364"/>
      <c r="E41" s="364"/>
      <c r="F41" s="364"/>
      <c r="G41" s="364"/>
      <c r="H41" s="364"/>
      <c r="I41" s="364"/>
      <c r="J41" s="364"/>
      <c r="K41" s="364"/>
      <c r="L41" s="364"/>
      <c r="M41" s="364"/>
    </row>
    <row r="42" spans="1:13" ht="15" customHeight="1" x14ac:dyDescent="0.3">
      <c r="A42" s="364"/>
      <c r="B42" s="364"/>
      <c r="C42" s="364"/>
      <c r="D42" s="364"/>
      <c r="E42" s="364"/>
      <c r="F42" s="364"/>
      <c r="G42" s="364"/>
      <c r="H42" s="364"/>
      <c r="I42" s="364"/>
      <c r="J42" s="364"/>
      <c r="K42" s="364"/>
      <c r="L42" s="364"/>
      <c r="M42" s="364"/>
    </row>
    <row r="43" spans="1:13" ht="15" customHeight="1" x14ac:dyDescent="0.3">
      <c r="A43" s="364"/>
      <c r="B43" s="364"/>
      <c r="C43" s="364"/>
      <c r="D43" s="364"/>
      <c r="E43" s="364"/>
      <c r="F43" s="364"/>
      <c r="G43" s="364"/>
      <c r="H43" s="364"/>
      <c r="I43" s="364"/>
      <c r="J43" s="364"/>
      <c r="K43" s="364"/>
      <c r="L43" s="364"/>
      <c r="M43" s="364"/>
    </row>
    <row r="44" spans="1:13" ht="15" customHeight="1" x14ac:dyDescent="0.3">
      <c r="A44" s="364"/>
      <c r="B44" s="364"/>
      <c r="C44" s="364"/>
      <c r="D44" s="364"/>
      <c r="E44" s="364"/>
      <c r="F44" s="364"/>
      <c r="G44" s="364"/>
      <c r="H44" s="364"/>
      <c r="I44" s="364"/>
      <c r="J44" s="364"/>
      <c r="K44" s="364"/>
      <c r="L44" s="364"/>
      <c r="M44" s="364"/>
    </row>
    <row r="45" spans="1:13" ht="15" customHeight="1" x14ac:dyDescent="0.3">
      <c r="A45" s="306"/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</row>
    <row r="46" spans="1:13" ht="15" customHeight="1" x14ac:dyDescent="0.3">
      <c r="A46" s="306"/>
      <c r="B46" s="306"/>
      <c r="C46" s="306"/>
      <c r="D46" s="306"/>
      <c r="E46" s="306"/>
      <c r="F46" s="306"/>
      <c r="G46" s="306"/>
      <c r="H46" s="306"/>
      <c r="I46" s="306"/>
      <c r="J46" s="306"/>
      <c r="K46" s="306"/>
      <c r="L46" s="306"/>
      <c r="M46" s="306"/>
    </row>
    <row r="47" spans="1:13" ht="15" customHeight="1" x14ac:dyDescent="0.3">
      <c r="A47" s="306"/>
      <c r="B47" s="306"/>
      <c r="C47" s="306"/>
      <c r="D47" s="306"/>
      <c r="E47" s="306"/>
      <c r="F47" s="306"/>
      <c r="G47" s="306"/>
      <c r="H47" s="306"/>
      <c r="I47" s="306"/>
      <c r="J47" s="306"/>
      <c r="K47" s="306"/>
      <c r="L47" s="306"/>
      <c r="M47" s="306"/>
    </row>
    <row r="48" spans="1:13" ht="15" customHeight="1" x14ac:dyDescent="0.3">
      <c r="A48" s="306"/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</row>
    <row r="49" spans="1:13" ht="15" customHeight="1" x14ac:dyDescent="0.3">
      <c r="A49" s="306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</row>
    <row r="50" spans="1:13" ht="15" customHeight="1" x14ac:dyDescent="0.3">
      <c r="A50" s="364"/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</row>
    <row r="51" spans="1:13" ht="15" customHeight="1" x14ac:dyDescent="0.3">
      <c r="A51" s="364"/>
      <c r="B51" s="364"/>
      <c r="C51" s="364"/>
      <c r="D51" s="364"/>
      <c r="E51" s="364"/>
      <c r="F51" s="364"/>
      <c r="G51" s="364"/>
      <c r="H51" s="364"/>
      <c r="I51" s="364"/>
      <c r="J51" s="364"/>
      <c r="K51" s="364"/>
      <c r="L51" s="364"/>
      <c r="M51" s="364"/>
    </row>
    <row r="52" spans="1:13" ht="15" customHeight="1" x14ac:dyDescent="0.3">
      <c r="A52" s="364"/>
      <c r="B52" s="364"/>
      <c r="C52" s="364"/>
      <c r="D52" s="364"/>
      <c r="E52" s="364"/>
      <c r="F52" s="364"/>
      <c r="G52" s="364"/>
      <c r="H52" s="364"/>
      <c r="I52" s="364"/>
      <c r="J52" s="364"/>
      <c r="K52" s="364"/>
      <c r="L52" s="364"/>
      <c r="M52" s="364"/>
    </row>
    <row r="53" spans="1:13" ht="15" customHeight="1" x14ac:dyDescent="0.3">
      <c r="A53" s="364"/>
      <c r="B53" s="364"/>
      <c r="C53" s="364"/>
      <c r="D53" s="364"/>
      <c r="E53" s="364"/>
      <c r="F53" s="364"/>
      <c r="G53" s="364"/>
      <c r="H53" s="364"/>
      <c r="I53" s="364"/>
      <c r="J53" s="364"/>
      <c r="K53" s="364"/>
      <c r="L53" s="364"/>
      <c r="M53" s="364"/>
    </row>
    <row r="54" spans="1:13" ht="15" customHeight="1" x14ac:dyDescent="0.3">
      <c r="A54" s="364"/>
      <c r="B54" s="364"/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</row>
    <row r="55" spans="1:13" ht="15" customHeight="1" x14ac:dyDescent="0.3">
      <c r="A55" s="364"/>
      <c r="B55" s="364"/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4"/>
    </row>
    <row r="56" spans="1:13" ht="15" customHeight="1" x14ac:dyDescent="0.3">
      <c r="A56" s="364"/>
      <c r="B56" s="364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</row>
    <row r="57" spans="1:13" ht="15" customHeight="1" x14ac:dyDescent="0.3">
      <c r="A57" s="364"/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364"/>
    </row>
    <row r="58" spans="1:13" ht="15" customHeight="1" x14ac:dyDescent="0.3">
      <c r="A58" s="364"/>
      <c r="B58" s="364"/>
      <c r="C58" s="364"/>
      <c r="D58" s="364"/>
      <c r="E58" s="364"/>
      <c r="F58" s="364"/>
      <c r="G58" s="364"/>
      <c r="H58" s="364"/>
      <c r="I58" s="364"/>
      <c r="J58" s="364"/>
      <c r="K58" s="364"/>
      <c r="L58" s="364"/>
      <c r="M58" s="364"/>
    </row>
    <row r="59" spans="1:13" ht="15" customHeight="1" thickBot="1" x14ac:dyDescent="0.35">
      <c r="A59" s="367" t="s">
        <v>12</v>
      </c>
      <c r="B59" s="367"/>
      <c r="C59" s="367"/>
      <c r="D59" s="367"/>
      <c r="E59" s="367"/>
      <c r="F59" s="367"/>
      <c r="G59" s="367"/>
      <c r="H59" s="367"/>
      <c r="I59" s="367"/>
      <c r="J59" s="367"/>
      <c r="K59" s="367"/>
      <c r="L59" s="367"/>
      <c r="M59" s="367"/>
    </row>
    <row r="60" spans="1:13" ht="15" customHeight="1" thickTop="1" x14ac:dyDescent="0.3">
      <c r="A60" s="368" t="s">
        <v>13</v>
      </c>
      <c r="B60" s="369"/>
      <c r="C60" s="369"/>
      <c r="D60" s="369"/>
      <c r="E60" s="369"/>
      <c r="F60" s="369" t="s">
        <v>14</v>
      </c>
      <c r="G60" s="369"/>
      <c r="H60" s="369"/>
      <c r="I60" s="369" t="s">
        <v>15</v>
      </c>
      <c r="J60" s="369"/>
      <c r="K60" s="369"/>
      <c r="L60" s="369" t="s">
        <v>16</v>
      </c>
      <c r="M60" s="370"/>
    </row>
    <row r="61" spans="1:13" ht="15" customHeight="1" x14ac:dyDescent="0.3">
      <c r="A61" s="371" t="s">
        <v>17</v>
      </c>
      <c r="B61" s="372"/>
      <c r="C61" s="372" t="s">
        <v>18</v>
      </c>
      <c r="D61" s="372"/>
      <c r="E61" s="372"/>
      <c r="F61" s="373" t="s">
        <v>26</v>
      </c>
      <c r="G61" s="373"/>
      <c r="H61" s="373"/>
      <c r="I61" s="373"/>
      <c r="J61" s="373"/>
      <c r="K61" s="373"/>
      <c r="L61" s="374">
        <f>+C63</f>
        <v>45418</v>
      </c>
      <c r="M61" s="375"/>
    </row>
    <row r="62" spans="1:13" ht="15" customHeight="1" x14ac:dyDescent="0.3">
      <c r="A62" s="371" t="s">
        <v>20</v>
      </c>
      <c r="B62" s="372"/>
      <c r="C62" s="372" t="s">
        <v>21</v>
      </c>
      <c r="D62" s="372"/>
      <c r="E62" s="372"/>
      <c r="F62" s="373" t="s">
        <v>28</v>
      </c>
      <c r="G62" s="373"/>
      <c r="H62" s="373"/>
      <c r="I62" s="373"/>
      <c r="J62" s="373"/>
      <c r="K62" s="373"/>
      <c r="L62" s="377"/>
      <c r="M62" s="378"/>
    </row>
    <row r="63" spans="1:13" ht="15" customHeight="1" x14ac:dyDescent="0.3">
      <c r="A63" s="371" t="s">
        <v>22</v>
      </c>
      <c r="B63" s="372"/>
      <c r="C63" s="379">
        <v>45418</v>
      </c>
      <c r="D63" s="372"/>
      <c r="E63" s="372"/>
      <c r="F63" s="373"/>
      <c r="G63" s="373"/>
      <c r="H63" s="373"/>
      <c r="I63" s="373"/>
      <c r="J63" s="373"/>
      <c r="K63" s="373"/>
      <c r="L63" s="377"/>
      <c r="M63" s="378"/>
    </row>
    <row r="64" spans="1:13" ht="15" customHeight="1" thickBot="1" x14ac:dyDescent="0.35">
      <c r="A64" s="380" t="s">
        <v>23</v>
      </c>
      <c r="B64" s="381"/>
      <c r="C64" s="382" t="s">
        <v>36</v>
      </c>
      <c r="D64" s="381"/>
      <c r="E64" s="381"/>
      <c r="F64" s="383"/>
      <c r="G64" s="383"/>
      <c r="H64" s="383"/>
      <c r="I64" s="383"/>
      <c r="J64" s="383"/>
      <c r="K64" s="383"/>
      <c r="L64" s="384"/>
      <c r="M64" s="385"/>
    </row>
    <row r="65" spans="1:13" ht="15" customHeight="1" thickTop="1" x14ac:dyDescent="0.3">
      <c r="A65" s="376"/>
      <c r="B65" s="376"/>
      <c r="C65" s="376"/>
      <c r="D65" s="376"/>
      <c r="E65" s="376"/>
      <c r="F65" s="376"/>
      <c r="G65" s="376"/>
      <c r="H65" s="376"/>
      <c r="I65" s="376"/>
      <c r="J65" s="376"/>
      <c r="K65" s="376"/>
      <c r="L65" s="376"/>
      <c r="M65" s="376"/>
    </row>
    <row r="66" spans="1:13" ht="15" customHeight="1" x14ac:dyDescent="0.3"/>
    <row r="67" spans="1:13" ht="15" customHeight="1" x14ac:dyDescent="0.25">
      <c r="A67" s="386" t="str">
        <f>"Page "&amp;M5</f>
        <v>Page i</v>
      </c>
      <c r="B67" s="386"/>
      <c r="C67" s="308"/>
      <c r="D67" s="308"/>
      <c r="E67" s="308"/>
      <c r="F67" s="387" t="s">
        <v>24</v>
      </c>
      <c r="G67" s="387"/>
      <c r="H67" s="308"/>
      <c r="I67" s="308"/>
      <c r="J67" s="387" t="str">
        <f>A63</f>
        <v>Original date:</v>
      </c>
      <c r="K67" s="387"/>
      <c r="L67" s="388">
        <f>C63</f>
        <v>45418</v>
      </c>
      <c r="M67" s="388"/>
    </row>
    <row r="68" spans="1:13" ht="15" customHeight="1" x14ac:dyDescent="0.2">
      <c r="A68" s="389" t="s">
        <v>25</v>
      </c>
      <c r="B68" s="389"/>
      <c r="C68" s="389"/>
      <c r="D68" s="389"/>
      <c r="E68" s="389"/>
      <c r="F68" s="389"/>
      <c r="G68" s="389"/>
      <c r="H68" s="389"/>
      <c r="I68" s="389"/>
      <c r="J68" s="389"/>
      <c r="K68" s="389"/>
      <c r="L68" s="389"/>
      <c r="M68" s="389"/>
    </row>
  </sheetData>
  <sheetProtection selectLockedCells="1" selectUnlockedCells="1"/>
  <mergeCells count="86">
    <mergeCell ref="A67:B67"/>
    <mergeCell ref="F67:G67"/>
    <mergeCell ref="J67:K67"/>
    <mergeCell ref="L67:M67"/>
    <mergeCell ref="A68:M68"/>
    <mergeCell ref="A65:M65"/>
    <mergeCell ref="A62:B62"/>
    <mergeCell ref="C62:E62"/>
    <mergeCell ref="F62:H62"/>
    <mergeCell ref="I62:K62"/>
    <mergeCell ref="L62:M62"/>
    <mergeCell ref="A63:B63"/>
    <mergeCell ref="C63:E63"/>
    <mergeCell ref="F63:H63"/>
    <mergeCell ref="I63:K63"/>
    <mergeCell ref="L63:M63"/>
    <mergeCell ref="A64:B64"/>
    <mergeCell ref="C64:E64"/>
    <mergeCell ref="F64:H64"/>
    <mergeCell ref="I64:K64"/>
    <mergeCell ref="L64:M64"/>
    <mergeCell ref="A60:E60"/>
    <mergeCell ref="F60:H60"/>
    <mergeCell ref="I60:K60"/>
    <mergeCell ref="L60:M60"/>
    <mergeCell ref="A61:B61"/>
    <mergeCell ref="C61:E61"/>
    <mergeCell ref="F61:H61"/>
    <mergeCell ref="I61:K61"/>
    <mergeCell ref="L61:M61"/>
    <mergeCell ref="A59:M59"/>
    <mergeCell ref="A43:M43"/>
    <mergeCell ref="A44:M44"/>
    <mergeCell ref="A50:M50"/>
    <mergeCell ref="A51:M51"/>
    <mergeCell ref="A52:M52"/>
    <mergeCell ref="A53:M53"/>
    <mergeCell ref="A54:M54"/>
    <mergeCell ref="A55:M55"/>
    <mergeCell ref="A56:M56"/>
    <mergeCell ref="A57:M57"/>
    <mergeCell ref="A58:M58"/>
    <mergeCell ref="A42:M42"/>
    <mergeCell ref="A31:M31"/>
    <mergeCell ref="A32:M32"/>
    <mergeCell ref="A33:M33"/>
    <mergeCell ref="A34:M34"/>
    <mergeCell ref="A35:M35"/>
    <mergeCell ref="A36:M36"/>
    <mergeCell ref="A37:M37"/>
    <mergeCell ref="A38:M38"/>
    <mergeCell ref="A39:M39"/>
    <mergeCell ref="A40:M40"/>
    <mergeCell ref="A41:M41"/>
    <mergeCell ref="A30:M30"/>
    <mergeCell ref="A19:M19"/>
    <mergeCell ref="A20:M20"/>
    <mergeCell ref="A21:M21"/>
    <mergeCell ref="A22:M22"/>
    <mergeCell ref="A23:M23"/>
    <mergeCell ref="A24:M24"/>
    <mergeCell ref="A25:M25"/>
    <mergeCell ref="A26:M26"/>
    <mergeCell ref="A27:M27"/>
    <mergeCell ref="A28:M28"/>
    <mergeCell ref="A29:M29"/>
    <mergeCell ref="A18:M18"/>
    <mergeCell ref="A7:M7"/>
    <mergeCell ref="A8:M8"/>
    <mergeCell ref="A9:M9"/>
    <mergeCell ref="A10:M10"/>
    <mergeCell ref="A11:M11"/>
    <mergeCell ref="A12:M12"/>
    <mergeCell ref="A13:M13"/>
    <mergeCell ref="A14:M14"/>
    <mergeCell ref="A15:M15"/>
    <mergeCell ref="A16:M16"/>
    <mergeCell ref="A17:M17"/>
    <mergeCell ref="A1:J3"/>
    <mergeCell ref="K1:M3"/>
    <mergeCell ref="A4:E4"/>
    <mergeCell ref="F4:K4"/>
    <mergeCell ref="A5:E6"/>
    <mergeCell ref="G5:K5"/>
    <mergeCell ref="M5:M6"/>
    <mergeCell ref="G6:K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44CF-B494-41D4-82C6-3D5C867F9CBD}">
  <sheetPr>
    <outlinePr summaryBelow="0" summaryRight="0"/>
  </sheetPr>
  <dimension ref="A1:BF179"/>
  <sheetViews>
    <sheetView zoomScale="70" zoomScaleNormal="70" workbookViewId="0">
      <pane xSplit="5" ySplit="10" topLeftCell="F13" activePane="bottomRight" state="frozen"/>
      <selection pane="topRight" activeCell="F1" sqref="F1"/>
      <selection pane="bottomLeft" activeCell="A11" sqref="A11"/>
      <selection pane="bottomRight" activeCell="H25" sqref="H25"/>
    </sheetView>
  </sheetViews>
  <sheetFormatPr defaultColWidth="8.88671875" defaultRowHeight="13.8" outlineLevelRow="2" x14ac:dyDescent="0.3"/>
  <cols>
    <col min="1" max="1" width="1.88671875" style="1" customWidth="1"/>
    <col min="2" max="2" width="7.109375" style="4" bestFit="1" customWidth="1"/>
    <col min="3" max="3" width="14.6640625" style="4" customWidth="1"/>
    <col min="4" max="4" width="73.5546875" style="2" customWidth="1"/>
    <col min="5" max="5" width="43" style="2" customWidth="1"/>
    <col min="6" max="6" width="8.88671875" style="92" customWidth="1"/>
    <col min="7" max="7" width="11.88671875" style="93" customWidth="1"/>
    <col min="8" max="8" width="11.88671875" style="165" customWidth="1"/>
    <col min="9" max="19" width="7.6640625" style="32" customWidth="1"/>
    <col min="20" max="20" width="9" style="32" customWidth="1"/>
    <col min="21" max="28" width="7.6640625" style="32" customWidth="1"/>
    <col min="29" max="30" width="11.88671875" style="32" customWidth="1"/>
    <col min="31" max="31" width="11.88671875" style="26" customWidth="1"/>
    <col min="32" max="57" width="10.6640625" style="32" customWidth="1"/>
    <col min="58" max="58" width="54.6640625" style="2" customWidth="1"/>
    <col min="59" max="16384" width="8.88671875" style="1"/>
  </cols>
  <sheetData>
    <row r="1" spans="1:58" ht="12.75" customHeight="1" x14ac:dyDescent="0.3">
      <c r="A1" s="99"/>
      <c r="B1" s="448" t="s">
        <v>1130</v>
      </c>
      <c r="C1" s="450" t="s">
        <v>1131</v>
      </c>
      <c r="D1" s="471" t="s">
        <v>1132</v>
      </c>
      <c r="E1" s="472"/>
      <c r="F1" s="457" t="s">
        <v>477</v>
      </c>
      <c r="G1" s="458"/>
      <c r="H1" s="457" t="s">
        <v>478</v>
      </c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9"/>
      <c r="AC1" s="451" t="s">
        <v>43</v>
      </c>
      <c r="AD1" s="452" t="s">
        <v>76</v>
      </c>
      <c r="AE1" s="453" t="s">
        <v>77</v>
      </c>
      <c r="AF1" s="451" t="s">
        <v>1133</v>
      </c>
      <c r="AG1" s="464" t="s">
        <v>479</v>
      </c>
      <c r="AH1" s="451" t="s">
        <v>1134</v>
      </c>
      <c r="AI1" s="452" t="s">
        <v>480</v>
      </c>
      <c r="AJ1" s="452" t="s">
        <v>213</v>
      </c>
      <c r="AK1" s="464" t="s">
        <v>228</v>
      </c>
      <c r="AL1" s="411" t="s">
        <v>1135</v>
      </c>
      <c r="AM1" s="413" t="s">
        <v>1136</v>
      </c>
      <c r="AN1" s="413" t="s">
        <v>215</v>
      </c>
      <c r="AO1" s="413" t="s">
        <v>216</v>
      </c>
      <c r="AP1" s="468" t="s">
        <v>1137</v>
      </c>
      <c r="AQ1" s="451" t="s">
        <v>1138</v>
      </c>
      <c r="AR1" s="452" t="s">
        <v>219</v>
      </c>
      <c r="AS1" s="452" t="s">
        <v>220</v>
      </c>
      <c r="AT1" s="466" t="s">
        <v>218</v>
      </c>
      <c r="AU1" s="451" t="s">
        <v>1139</v>
      </c>
      <c r="AV1" s="452" t="s">
        <v>230</v>
      </c>
      <c r="AW1" s="464" t="s">
        <v>231</v>
      </c>
      <c r="AX1" s="451" t="s">
        <v>1140</v>
      </c>
      <c r="AY1" s="452" t="s">
        <v>227</v>
      </c>
      <c r="AZ1" s="452" t="s">
        <v>225</v>
      </c>
      <c r="BA1" s="452" t="s">
        <v>226</v>
      </c>
      <c r="BB1" s="464" t="s">
        <v>229</v>
      </c>
      <c r="BC1" s="451" t="s">
        <v>1141</v>
      </c>
      <c r="BD1" s="464" t="s">
        <v>232</v>
      </c>
      <c r="BE1" s="464" t="s">
        <v>484</v>
      </c>
      <c r="BF1" s="469" t="s">
        <v>44</v>
      </c>
    </row>
    <row r="2" spans="1:58" ht="27.6" x14ac:dyDescent="0.3">
      <c r="A2" s="100"/>
      <c r="B2" s="449"/>
      <c r="C2" s="433"/>
      <c r="D2" s="473" t="s">
        <v>79</v>
      </c>
      <c r="E2" s="474"/>
      <c r="F2" s="83" t="s">
        <v>486</v>
      </c>
      <c r="G2" s="84" t="s">
        <v>487</v>
      </c>
      <c r="H2" s="158" t="s">
        <v>488</v>
      </c>
      <c r="I2" s="148" t="s">
        <v>489</v>
      </c>
      <c r="J2" s="149" t="s">
        <v>490</v>
      </c>
      <c r="K2" s="149" t="s">
        <v>491</v>
      </c>
      <c r="L2" s="460" t="s">
        <v>503</v>
      </c>
      <c r="M2" s="461"/>
      <c r="N2" s="149" t="s">
        <v>1142</v>
      </c>
      <c r="O2" s="149" t="s">
        <v>493</v>
      </c>
      <c r="P2" s="149" t="s">
        <v>494</v>
      </c>
      <c r="Q2" s="149" t="s">
        <v>1143</v>
      </c>
      <c r="R2" s="149" t="s">
        <v>497</v>
      </c>
      <c r="S2" s="149" t="s">
        <v>498</v>
      </c>
      <c r="T2" s="149" t="s">
        <v>496</v>
      </c>
      <c r="U2" s="149" t="s">
        <v>504</v>
      </c>
      <c r="V2" s="149" t="s">
        <v>505</v>
      </c>
      <c r="W2" s="149" t="s">
        <v>502</v>
      </c>
      <c r="X2" s="149" t="s">
        <v>500</v>
      </c>
      <c r="Y2" s="149" t="s">
        <v>501</v>
      </c>
      <c r="Z2" s="149" t="s">
        <v>1144</v>
      </c>
      <c r="AA2" s="151" t="s">
        <v>506</v>
      </c>
      <c r="AB2" s="150" t="s">
        <v>507</v>
      </c>
      <c r="AC2" s="412"/>
      <c r="AD2" s="414"/>
      <c r="AE2" s="454"/>
      <c r="AF2" s="463"/>
      <c r="AG2" s="465"/>
      <c r="AH2" s="463"/>
      <c r="AI2" s="462"/>
      <c r="AJ2" s="462"/>
      <c r="AK2" s="465"/>
      <c r="AL2" s="463"/>
      <c r="AM2" s="462"/>
      <c r="AN2" s="462"/>
      <c r="AO2" s="462"/>
      <c r="AP2" s="465"/>
      <c r="AQ2" s="463"/>
      <c r="AR2" s="462"/>
      <c r="AS2" s="462"/>
      <c r="AT2" s="467"/>
      <c r="AU2" s="463"/>
      <c r="AV2" s="462"/>
      <c r="AW2" s="465"/>
      <c r="AX2" s="463"/>
      <c r="AY2" s="462"/>
      <c r="AZ2" s="462"/>
      <c r="BA2" s="462"/>
      <c r="BB2" s="465"/>
      <c r="BC2" s="463"/>
      <c r="BD2" s="465"/>
      <c r="BE2" s="465"/>
      <c r="BF2" s="470"/>
    </row>
    <row r="3" spans="1:58" x14ac:dyDescent="0.3">
      <c r="A3" s="100"/>
      <c r="B3" s="449"/>
      <c r="C3" s="433"/>
      <c r="D3" s="455" t="s">
        <v>46</v>
      </c>
      <c r="E3" s="456"/>
      <c r="F3" s="36" t="s">
        <v>27</v>
      </c>
      <c r="G3" s="94" t="s">
        <v>27</v>
      </c>
      <c r="H3" s="159"/>
      <c r="I3" s="123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52"/>
      <c r="AB3" s="142"/>
      <c r="AC3" s="85">
        <f>SUM(AC4:AC9)</f>
        <v>0</v>
      </c>
      <c r="AD3" s="134">
        <f>SUM(AD4:AD9)</f>
        <v>0</v>
      </c>
      <c r="AE3" s="136">
        <f>SUM(AE4:AE9)</f>
        <v>0</v>
      </c>
      <c r="AF3" s="85">
        <f>SUM(AG3)</f>
        <v>0</v>
      </c>
      <c r="AG3" s="135">
        <f>SUM(AG4:AG9)</f>
        <v>0</v>
      </c>
      <c r="AH3" s="85">
        <f>SUM(AI3:AK3)</f>
        <v>0</v>
      </c>
      <c r="AI3" s="134">
        <f>SUM(AI4:AI9)</f>
        <v>0</v>
      </c>
      <c r="AJ3" s="134">
        <f>SUM(AJ4:AJ9)</f>
        <v>0</v>
      </c>
      <c r="AK3" s="135">
        <f>SUM(AK4:AK9)</f>
        <v>0</v>
      </c>
      <c r="AL3" s="85">
        <f>SUM(AM3:AP3)</f>
        <v>0</v>
      </c>
      <c r="AM3" s="134">
        <f>SUM(AM4:AM9)</f>
        <v>0</v>
      </c>
      <c r="AN3" s="134">
        <f>SUM(AN4:AN9)</f>
        <v>0</v>
      </c>
      <c r="AO3" s="134">
        <f>SUM(AO4:AO9)</f>
        <v>0</v>
      </c>
      <c r="AP3" s="135">
        <f>SUM(AP4:AP9)</f>
        <v>0</v>
      </c>
      <c r="AQ3" s="85">
        <f>SUM(AR3:AT3)</f>
        <v>0</v>
      </c>
      <c r="AR3" s="134">
        <f>SUM(AR4:AR9)</f>
        <v>0</v>
      </c>
      <c r="AS3" s="134">
        <f>SUM(AS4:AS9)</f>
        <v>0</v>
      </c>
      <c r="AT3" s="141">
        <f>SUM(AT4:AT9)</f>
        <v>0</v>
      </c>
      <c r="AU3" s="85">
        <f>SUM(AV3:AW3)</f>
        <v>0</v>
      </c>
      <c r="AV3" s="134">
        <f>SUM(AV4:AV9)</f>
        <v>0</v>
      </c>
      <c r="AW3" s="135">
        <f>SUM(AW4:AW9)</f>
        <v>0</v>
      </c>
      <c r="AX3" s="85">
        <f>SUM(AY3:BB3)</f>
        <v>0</v>
      </c>
      <c r="AY3" s="134">
        <f>SUM(AY4:AY9)</f>
        <v>0</v>
      </c>
      <c r="AZ3" s="134">
        <f>SUM(AZ4:AZ9)</f>
        <v>0</v>
      </c>
      <c r="BA3" s="134">
        <f>SUM(BA4:BA9)</f>
        <v>0</v>
      </c>
      <c r="BB3" s="135">
        <f>SUM(BB4:BB9)</f>
        <v>0</v>
      </c>
      <c r="BC3" s="85">
        <f>SUM(BD3)</f>
        <v>0</v>
      </c>
      <c r="BD3" s="135">
        <f>SUM(BD4:BD9)</f>
        <v>0</v>
      </c>
      <c r="BE3" s="135">
        <f>SUM(BE4:BE9)</f>
        <v>0</v>
      </c>
      <c r="BF3" s="96"/>
    </row>
    <row r="4" spans="1:58" x14ac:dyDescent="0.3">
      <c r="A4" s="100"/>
      <c r="B4" s="449"/>
      <c r="C4" s="433"/>
      <c r="D4" s="18" t="s">
        <v>412</v>
      </c>
      <c r="E4" s="86"/>
      <c r="F4" s="36"/>
      <c r="G4" s="94"/>
      <c r="H4" s="159"/>
      <c r="I4" s="123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52"/>
      <c r="AB4" s="142"/>
      <c r="AC4" s="41">
        <f t="shared" ref="AC4" si="0">SUM(AC12)</f>
        <v>0</v>
      </c>
      <c r="AD4" s="29">
        <f t="shared" ref="AD4:BD4" si="1">SUM(AD12)</f>
        <v>0</v>
      </c>
      <c r="AE4" s="140">
        <f t="shared" si="1"/>
        <v>0</v>
      </c>
      <c r="AF4" s="41">
        <f t="shared" si="1"/>
        <v>0</v>
      </c>
      <c r="AG4" s="50">
        <f t="shared" si="1"/>
        <v>0</v>
      </c>
      <c r="AH4" s="41">
        <f t="shared" si="1"/>
        <v>0</v>
      </c>
      <c r="AI4" s="29">
        <f t="shared" si="1"/>
        <v>0</v>
      </c>
      <c r="AJ4" s="29">
        <f t="shared" si="1"/>
        <v>0</v>
      </c>
      <c r="AK4" s="50">
        <f t="shared" si="1"/>
        <v>0</v>
      </c>
      <c r="AL4" s="41">
        <f t="shared" si="1"/>
        <v>0</v>
      </c>
      <c r="AM4" s="29">
        <f t="shared" si="1"/>
        <v>0</v>
      </c>
      <c r="AN4" s="29">
        <f t="shared" si="1"/>
        <v>0</v>
      </c>
      <c r="AO4" s="29">
        <f t="shared" si="1"/>
        <v>0</v>
      </c>
      <c r="AP4" s="50">
        <f t="shared" si="1"/>
        <v>0</v>
      </c>
      <c r="AQ4" s="41">
        <f t="shared" si="1"/>
        <v>0</v>
      </c>
      <c r="AR4" s="29">
        <f t="shared" si="1"/>
        <v>0</v>
      </c>
      <c r="AS4" s="29">
        <f t="shared" si="1"/>
        <v>0</v>
      </c>
      <c r="AT4" s="47">
        <f t="shared" si="1"/>
        <v>0</v>
      </c>
      <c r="AU4" s="41">
        <f t="shared" si="1"/>
        <v>0</v>
      </c>
      <c r="AV4" s="29">
        <f t="shared" si="1"/>
        <v>0</v>
      </c>
      <c r="AW4" s="50">
        <f t="shared" si="1"/>
        <v>0</v>
      </c>
      <c r="AX4" s="41">
        <f t="shared" si="1"/>
        <v>0</v>
      </c>
      <c r="AY4" s="29">
        <f t="shared" si="1"/>
        <v>0</v>
      </c>
      <c r="AZ4" s="29">
        <f t="shared" si="1"/>
        <v>0</v>
      </c>
      <c r="BA4" s="29">
        <f t="shared" si="1"/>
        <v>0</v>
      </c>
      <c r="BB4" s="50">
        <f t="shared" si="1"/>
        <v>0</v>
      </c>
      <c r="BC4" s="41">
        <f t="shared" si="1"/>
        <v>0</v>
      </c>
      <c r="BD4" s="50">
        <f t="shared" si="1"/>
        <v>0</v>
      </c>
      <c r="BE4" s="50">
        <f t="shared" ref="BE4" si="2">SUM(BE12)</f>
        <v>0</v>
      </c>
      <c r="BF4" s="106"/>
    </row>
    <row r="5" spans="1:58" x14ac:dyDescent="0.3">
      <c r="A5" s="100"/>
      <c r="B5" s="449"/>
      <c r="C5" s="433"/>
      <c r="D5" s="18" t="s">
        <v>414</v>
      </c>
      <c r="E5" s="86"/>
      <c r="F5" s="36"/>
      <c r="G5" s="94"/>
      <c r="H5" s="159"/>
      <c r="I5" s="123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52"/>
      <c r="AB5" s="142"/>
      <c r="AC5" s="41">
        <f>SUM(AC42)</f>
        <v>0</v>
      </c>
      <c r="AD5" s="29">
        <f t="shared" ref="AD5:BD5" si="3">SUM(AD42)</f>
        <v>0</v>
      </c>
      <c r="AE5" s="140">
        <f t="shared" si="3"/>
        <v>0</v>
      </c>
      <c r="AF5" s="41">
        <f t="shared" si="3"/>
        <v>0</v>
      </c>
      <c r="AG5" s="50">
        <f t="shared" si="3"/>
        <v>0</v>
      </c>
      <c r="AH5" s="41">
        <f t="shared" si="3"/>
        <v>0</v>
      </c>
      <c r="AI5" s="29">
        <f t="shared" si="3"/>
        <v>0</v>
      </c>
      <c r="AJ5" s="29">
        <f t="shared" si="3"/>
        <v>0</v>
      </c>
      <c r="AK5" s="50">
        <f t="shared" si="3"/>
        <v>0</v>
      </c>
      <c r="AL5" s="41">
        <f t="shared" si="3"/>
        <v>0</v>
      </c>
      <c r="AM5" s="29">
        <f t="shared" si="3"/>
        <v>0</v>
      </c>
      <c r="AN5" s="29">
        <f t="shared" si="3"/>
        <v>0</v>
      </c>
      <c r="AO5" s="29">
        <f t="shared" si="3"/>
        <v>0</v>
      </c>
      <c r="AP5" s="50">
        <f t="shared" si="3"/>
        <v>0</v>
      </c>
      <c r="AQ5" s="41">
        <f t="shared" si="3"/>
        <v>0</v>
      </c>
      <c r="AR5" s="29">
        <f t="shared" si="3"/>
        <v>0</v>
      </c>
      <c r="AS5" s="29">
        <f t="shared" si="3"/>
        <v>0</v>
      </c>
      <c r="AT5" s="47">
        <f t="shared" si="3"/>
        <v>0</v>
      </c>
      <c r="AU5" s="41">
        <f t="shared" si="3"/>
        <v>0</v>
      </c>
      <c r="AV5" s="29">
        <f t="shared" si="3"/>
        <v>0</v>
      </c>
      <c r="AW5" s="50">
        <f t="shared" si="3"/>
        <v>0</v>
      </c>
      <c r="AX5" s="41">
        <f t="shared" si="3"/>
        <v>0</v>
      </c>
      <c r="AY5" s="29">
        <f t="shared" si="3"/>
        <v>0</v>
      </c>
      <c r="AZ5" s="29">
        <f t="shared" si="3"/>
        <v>0</v>
      </c>
      <c r="BA5" s="29">
        <f t="shared" si="3"/>
        <v>0</v>
      </c>
      <c r="BB5" s="50">
        <f t="shared" si="3"/>
        <v>0</v>
      </c>
      <c r="BC5" s="41">
        <f t="shared" si="3"/>
        <v>0</v>
      </c>
      <c r="BD5" s="50">
        <f t="shared" si="3"/>
        <v>0</v>
      </c>
      <c r="BE5" s="50">
        <f t="shared" ref="BE5" si="4">SUM(BE42)</f>
        <v>0</v>
      </c>
      <c r="BF5" s="106"/>
    </row>
    <row r="6" spans="1:58" x14ac:dyDescent="0.3">
      <c r="A6" s="100"/>
      <c r="B6" s="449"/>
      <c r="C6" s="433"/>
      <c r="D6" s="18" t="s">
        <v>416</v>
      </c>
      <c r="E6" s="86"/>
      <c r="F6" s="36"/>
      <c r="G6" s="94"/>
      <c r="H6" s="159"/>
      <c r="I6" s="123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52"/>
      <c r="AB6" s="142"/>
      <c r="AC6" s="41">
        <f>SUM(AC47)</f>
        <v>0</v>
      </c>
      <c r="AD6" s="29">
        <f t="shared" ref="AD6:BD6" si="5">SUM(AD47)</f>
        <v>0</v>
      </c>
      <c r="AE6" s="140">
        <f t="shared" si="5"/>
        <v>0</v>
      </c>
      <c r="AF6" s="41">
        <f t="shared" si="5"/>
        <v>0</v>
      </c>
      <c r="AG6" s="50">
        <f t="shared" si="5"/>
        <v>0</v>
      </c>
      <c r="AH6" s="41">
        <f t="shared" si="5"/>
        <v>0</v>
      </c>
      <c r="AI6" s="29">
        <f t="shared" si="5"/>
        <v>0</v>
      </c>
      <c r="AJ6" s="29">
        <f t="shared" si="5"/>
        <v>0</v>
      </c>
      <c r="AK6" s="50">
        <f t="shared" si="5"/>
        <v>0</v>
      </c>
      <c r="AL6" s="41">
        <f t="shared" si="5"/>
        <v>0</v>
      </c>
      <c r="AM6" s="29">
        <f t="shared" si="5"/>
        <v>0</v>
      </c>
      <c r="AN6" s="29">
        <f t="shared" si="5"/>
        <v>0</v>
      </c>
      <c r="AO6" s="29">
        <f t="shared" si="5"/>
        <v>0</v>
      </c>
      <c r="AP6" s="50">
        <f t="shared" si="5"/>
        <v>0</v>
      </c>
      <c r="AQ6" s="41">
        <f t="shared" si="5"/>
        <v>0</v>
      </c>
      <c r="AR6" s="29">
        <f t="shared" si="5"/>
        <v>0</v>
      </c>
      <c r="AS6" s="29">
        <f t="shared" si="5"/>
        <v>0</v>
      </c>
      <c r="AT6" s="47">
        <f t="shared" si="5"/>
        <v>0</v>
      </c>
      <c r="AU6" s="41">
        <f t="shared" si="5"/>
        <v>0</v>
      </c>
      <c r="AV6" s="29">
        <f t="shared" si="5"/>
        <v>0</v>
      </c>
      <c r="AW6" s="50">
        <f t="shared" si="5"/>
        <v>0</v>
      </c>
      <c r="AX6" s="41">
        <f t="shared" si="5"/>
        <v>0</v>
      </c>
      <c r="AY6" s="29">
        <f t="shared" si="5"/>
        <v>0</v>
      </c>
      <c r="AZ6" s="29">
        <f t="shared" si="5"/>
        <v>0</v>
      </c>
      <c r="BA6" s="29">
        <f t="shared" si="5"/>
        <v>0</v>
      </c>
      <c r="BB6" s="50">
        <f t="shared" si="5"/>
        <v>0</v>
      </c>
      <c r="BC6" s="41">
        <f t="shared" si="5"/>
        <v>0</v>
      </c>
      <c r="BD6" s="50">
        <f t="shared" si="5"/>
        <v>0</v>
      </c>
      <c r="BE6" s="50">
        <f t="shared" ref="BE6" si="6">SUM(BE47)</f>
        <v>0</v>
      </c>
      <c r="BF6" s="106"/>
    </row>
    <row r="7" spans="1:58" x14ac:dyDescent="0.3">
      <c r="A7" s="100"/>
      <c r="B7" s="449"/>
      <c r="C7" s="433"/>
      <c r="D7" s="18" t="s">
        <v>196</v>
      </c>
      <c r="E7" s="86"/>
      <c r="F7" s="36"/>
      <c r="G7" s="94"/>
      <c r="H7" s="159"/>
      <c r="I7" s="123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52"/>
      <c r="AB7" s="142"/>
      <c r="AC7" s="41">
        <f>SUM(AC55,AC58,AC69,AC101,AC111,AC119)</f>
        <v>0</v>
      </c>
      <c r="AD7" s="29">
        <f t="shared" ref="AD7:BD7" si="7">SUM(AD55,AD58,AD69,AD101,AD111,AD119)</f>
        <v>0</v>
      </c>
      <c r="AE7" s="140">
        <f t="shared" si="7"/>
        <v>0</v>
      </c>
      <c r="AF7" s="41">
        <f t="shared" si="7"/>
        <v>0</v>
      </c>
      <c r="AG7" s="50">
        <f t="shared" si="7"/>
        <v>0</v>
      </c>
      <c r="AH7" s="41">
        <f t="shared" si="7"/>
        <v>0</v>
      </c>
      <c r="AI7" s="29">
        <f t="shared" si="7"/>
        <v>0</v>
      </c>
      <c r="AJ7" s="29">
        <f t="shared" si="7"/>
        <v>0</v>
      </c>
      <c r="AK7" s="50">
        <f t="shared" si="7"/>
        <v>0</v>
      </c>
      <c r="AL7" s="41">
        <f t="shared" si="7"/>
        <v>0</v>
      </c>
      <c r="AM7" s="29">
        <f t="shared" si="7"/>
        <v>0</v>
      </c>
      <c r="AN7" s="29">
        <f t="shared" si="7"/>
        <v>0</v>
      </c>
      <c r="AO7" s="29">
        <f t="shared" si="7"/>
        <v>0</v>
      </c>
      <c r="AP7" s="50">
        <f t="shared" si="7"/>
        <v>0</v>
      </c>
      <c r="AQ7" s="41">
        <f t="shared" si="7"/>
        <v>0</v>
      </c>
      <c r="AR7" s="29">
        <f t="shared" si="7"/>
        <v>0</v>
      </c>
      <c r="AS7" s="29">
        <f t="shared" si="7"/>
        <v>0</v>
      </c>
      <c r="AT7" s="47">
        <f t="shared" si="7"/>
        <v>0</v>
      </c>
      <c r="AU7" s="41">
        <f t="shared" si="7"/>
        <v>0</v>
      </c>
      <c r="AV7" s="29">
        <f t="shared" si="7"/>
        <v>0</v>
      </c>
      <c r="AW7" s="50">
        <f t="shared" si="7"/>
        <v>0</v>
      </c>
      <c r="AX7" s="41">
        <f t="shared" si="7"/>
        <v>0</v>
      </c>
      <c r="AY7" s="29">
        <f t="shared" si="7"/>
        <v>0</v>
      </c>
      <c r="AZ7" s="29">
        <f t="shared" si="7"/>
        <v>0</v>
      </c>
      <c r="BA7" s="29">
        <f t="shared" si="7"/>
        <v>0</v>
      </c>
      <c r="BB7" s="50">
        <f t="shared" si="7"/>
        <v>0</v>
      </c>
      <c r="BC7" s="41">
        <f t="shared" si="7"/>
        <v>0</v>
      </c>
      <c r="BD7" s="50">
        <f t="shared" si="7"/>
        <v>0</v>
      </c>
      <c r="BE7" s="50">
        <f t="shared" ref="BE7" si="8">SUM(BE55,BE58,BE69,BE101,BE111,BE119)</f>
        <v>0</v>
      </c>
      <c r="BF7" s="106"/>
    </row>
    <row r="8" spans="1:58" x14ac:dyDescent="0.3">
      <c r="A8" s="100"/>
      <c r="B8" s="449"/>
      <c r="C8" s="433"/>
      <c r="D8" s="18" t="s">
        <v>419</v>
      </c>
      <c r="E8" s="86"/>
      <c r="F8" s="36"/>
      <c r="G8" s="94"/>
      <c r="H8" s="159"/>
      <c r="I8" s="123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52"/>
      <c r="AB8" s="142"/>
      <c r="AC8" s="41">
        <f>SUM(AC128)</f>
        <v>0</v>
      </c>
      <c r="AD8" s="29">
        <f t="shared" ref="AD8:BD8" si="9">SUM(AD128)</f>
        <v>0</v>
      </c>
      <c r="AE8" s="140">
        <f t="shared" si="9"/>
        <v>0</v>
      </c>
      <c r="AF8" s="41">
        <f t="shared" si="9"/>
        <v>0</v>
      </c>
      <c r="AG8" s="50">
        <f t="shared" si="9"/>
        <v>0</v>
      </c>
      <c r="AH8" s="41">
        <f t="shared" si="9"/>
        <v>0</v>
      </c>
      <c r="AI8" s="29">
        <f t="shared" si="9"/>
        <v>0</v>
      </c>
      <c r="AJ8" s="29">
        <f t="shared" si="9"/>
        <v>0</v>
      </c>
      <c r="AK8" s="50">
        <f t="shared" si="9"/>
        <v>0</v>
      </c>
      <c r="AL8" s="41">
        <f t="shared" si="9"/>
        <v>0</v>
      </c>
      <c r="AM8" s="29">
        <f t="shared" si="9"/>
        <v>0</v>
      </c>
      <c r="AN8" s="29">
        <f t="shared" si="9"/>
        <v>0</v>
      </c>
      <c r="AO8" s="29">
        <f t="shared" si="9"/>
        <v>0</v>
      </c>
      <c r="AP8" s="50">
        <f t="shared" si="9"/>
        <v>0</v>
      </c>
      <c r="AQ8" s="41">
        <f t="shared" si="9"/>
        <v>0</v>
      </c>
      <c r="AR8" s="29">
        <f t="shared" si="9"/>
        <v>0</v>
      </c>
      <c r="AS8" s="29">
        <f t="shared" si="9"/>
        <v>0</v>
      </c>
      <c r="AT8" s="47">
        <f t="shared" si="9"/>
        <v>0</v>
      </c>
      <c r="AU8" s="41">
        <f t="shared" si="9"/>
        <v>0</v>
      </c>
      <c r="AV8" s="29">
        <f t="shared" si="9"/>
        <v>0</v>
      </c>
      <c r="AW8" s="50">
        <f t="shared" si="9"/>
        <v>0</v>
      </c>
      <c r="AX8" s="41">
        <f t="shared" si="9"/>
        <v>0</v>
      </c>
      <c r="AY8" s="29">
        <f t="shared" si="9"/>
        <v>0</v>
      </c>
      <c r="AZ8" s="29">
        <f t="shared" si="9"/>
        <v>0</v>
      </c>
      <c r="BA8" s="29">
        <f t="shared" si="9"/>
        <v>0</v>
      </c>
      <c r="BB8" s="50">
        <f t="shared" si="9"/>
        <v>0</v>
      </c>
      <c r="BC8" s="41">
        <f t="shared" si="9"/>
        <v>0</v>
      </c>
      <c r="BD8" s="50">
        <f t="shared" si="9"/>
        <v>0</v>
      </c>
      <c r="BE8" s="50">
        <f t="shared" ref="BE8" si="10">SUM(BE128)</f>
        <v>0</v>
      </c>
      <c r="BF8" s="106"/>
    </row>
    <row r="9" spans="1:58" x14ac:dyDescent="0.3">
      <c r="A9" s="100"/>
      <c r="B9" s="449"/>
      <c r="C9" s="433"/>
      <c r="D9" s="18" t="s">
        <v>421</v>
      </c>
      <c r="E9" s="86"/>
      <c r="F9" s="36"/>
      <c r="G9" s="94"/>
      <c r="H9" s="159"/>
      <c r="I9" s="123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52"/>
      <c r="AB9" s="142"/>
      <c r="AC9" s="41">
        <f>SUM(AC136,AC151,AC154,AC160,AC167,AC171,AC176)</f>
        <v>0</v>
      </c>
      <c r="AD9" s="29">
        <f t="shared" ref="AD9:BD9" si="11">SUM(AD136,AD151,AD154,AD160,AD167,AD171,AD176)</f>
        <v>0</v>
      </c>
      <c r="AE9" s="140">
        <f t="shared" si="11"/>
        <v>0</v>
      </c>
      <c r="AF9" s="41">
        <f t="shared" si="11"/>
        <v>0</v>
      </c>
      <c r="AG9" s="50">
        <f t="shared" si="11"/>
        <v>0</v>
      </c>
      <c r="AH9" s="41">
        <f t="shared" si="11"/>
        <v>0</v>
      </c>
      <c r="AI9" s="29">
        <f t="shared" si="11"/>
        <v>0</v>
      </c>
      <c r="AJ9" s="29">
        <f t="shared" si="11"/>
        <v>0</v>
      </c>
      <c r="AK9" s="50">
        <f t="shared" si="11"/>
        <v>0</v>
      </c>
      <c r="AL9" s="41">
        <f t="shared" si="11"/>
        <v>0</v>
      </c>
      <c r="AM9" s="29">
        <f t="shared" si="11"/>
        <v>0</v>
      </c>
      <c r="AN9" s="29">
        <f t="shared" si="11"/>
        <v>0</v>
      </c>
      <c r="AO9" s="29">
        <f t="shared" si="11"/>
        <v>0</v>
      </c>
      <c r="AP9" s="50">
        <f t="shared" si="11"/>
        <v>0</v>
      </c>
      <c r="AQ9" s="41">
        <f t="shared" si="11"/>
        <v>0</v>
      </c>
      <c r="AR9" s="29">
        <f t="shared" si="11"/>
        <v>0</v>
      </c>
      <c r="AS9" s="29">
        <f t="shared" si="11"/>
        <v>0</v>
      </c>
      <c r="AT9" s="47">
        <f t="shared" si="11"/>
        <v>0</v>
      </c>
      <c r="AU9" s="41">
        <f t="shared" si="11"/>
        <v>0</v>
      </c>
      <c r="AV9" s="29">
        <f t="shared" si="11"/>
        <v>0</v>
      </c>
      <c r="AW9" s="50">
        <f t="shared" si="11"/>
        <v>0</v>
      </c>
      <c r="AX9" s="41">
        <f t="shared" si="11"/>
        <v>0</v>
      </c>
      <c r="AY9" s="29">
        <f t="shared" si="11"/>
        <v>0</v>
      </c>
      <c r="AZ9" s="29">
        <f t="shared" si="11"/>
        <v>0</v>
      </c>
      <c r="BA9" s="29">
        <f t="shared" si="11"/>
        <v>0</v>
      </c>
      <c r="BB9" s="50">
        <f t="shared" si="11"/>
        <v>0</v>
      </c>
      <c r="BC9" s="41">
        <f t="shared" si="11"/>
        <v>0</v>
      </c>
      <c r="BD9" s="50">
        <f t="shared" si="11"/>
        <v>0</v>
      </c>
      <c r="BE9" s="50">
        <f t="shared" ref="BE9" si="12">SUM(BE136,BE151,BE154,BE160,BE167,BE171,BE176)</f>
        <v>0</v>
      </c>
      <c r="BF9" s="106"/>
    </row>
    <row r="10" spans="1:58" x14ac:dyDescent="0.3">
      <c r="A10" s="101"/>
      <c r="B10" s="54"/>
      <c r="C10" s="55"/>
      <c r="D10" s="56"/>
      <c r="E10" s="87"/>
      <c r="F10" s="57"/>
      <c r="G10" s="95"/>
      <c r="H10" s="160"/>
      <c r="I10" s="125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64"/>
      <c r="AB10" s="143"/>
      <c r="AC10" s="57"/>
      <c r="AD10" s="58"/>
      <c r="AE10" s="137"/>
      <c r="AF10" s="62"/>
      <c r="AG10" s="63"/>
      <c r="AH10" s="62"/>
      <c r="AI10" s="60"/>
      <c r="AJ10" s="60"/>
      <c r="AK10" s="63"/>
      <c r="AL10" s="62"/>
      <c r="AM10" s="60"/>
      <c r="AN10" s="60"/>
      <c r="AO10" s="60"/>
      <c r="AP10" s="63"/>
      <c r="AQ10" s="62"/>
      <c r="AR10" s="60"/>
      <c r="AS10" s="60"/>
      <c r="AT10" s="61"/>
      <c r="AU10" s="62"/>
      <c r="AV10" s="60"/>
      <c r="AW10" s="63"/>
      <c r="AX10" s="62"/>
      <c r="AY10" s="60"/>
      <c r="AZ10" s="60"/>
      <c r="BA10" s="60"/>
      <c r="BB10" s="63"/>
      <c r="BC10" s="62"/>
      <c r="BD10" s="63"/>
      <c r="BE10" s="63"/>
      <c r="BF10" s="102"/>
    </row>
    <row r="11" spans="1:58" s="12" customFormat="1" ht="15.6" x14ac:dyDescent="0.3">
      <c r="A11" s="103"/>
      <c r="B11" s="13" t="s">
        <v>508</v>
      </c>
      <c r="C11" s="22"/>
      <c r="D11" s="15" t="s">
        <v>412</v>
      </c>
      <c r="E11" s="88" t="s">
        <v>509</v>
      </c>
      <c r="F11" s="39"/>
      <c r="G11" s="46"/>
      <c r="H11" s="161"/>
      <c r="I11" s="127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4"/>
      <c r="AB11" s="144"/>
      <c r="AC11" s="39"/>
      <c r="AD11" s="28"/>
      <c r="AE11" s="138"/>
      <c r="AF11" s="39"/>
      <c r="AG11" s="49"/>
      <c r="AH11" s="39"/>
      <c r="AI11" s="28"/>
      <c r="AJ11" s="28"/>
      <c r="AK11" s="49"/>
      <c r="AL11" s="39"/>
      <c r="AM11" s="28"/>
      <c r="AN11" s="28"/>
      <c r="AO11" s="28"/>
      <c r="AP11" s="49"/>
      <c r="AQ11" s="39"/>
      <c r="AR11" s="28"/>
      <c r="AS11" s="28"/>
      <c r="AT11" s="46"/>
      <c r="AU11" s="39"/>
      <c r="AV11" s="28"/>
      <c r="AW11" s="49"/>
      <c r="AX11" s="39"/>
      <c r="AY11" s="28"/>
      <c r="AZ11" s="28"/>
      <c r="BA11" s="28"/>
      <c r="BB11" s="49"/>
      <c r="BC11" s="39"/>
      <c r="BD11" s="49"/>
      <c r="BE11" s="49"/>
      <c r="BF11" s="104"/>
    </row>
    <row r="12" spans="1:58" x14ac:dyDescent="0.3">
      <c r="A12" s="105"/>
      <c r="B12" s="20" t="s">
        <v>510</v>
      </c>
      <c r="C12" s="23"/>
      <c r="D12" s="21" t="s">
        <v>511</v>
      </c>
      <c r="E12" s="89"/>
      <c r="F12" s="41" t="s">
        <v>27</v>
      </c>
      <c r="G12" s="47" t="s">
        <v>27</v>
      </c>
      <c r="H12" s="162"/>
      <c r="I12" s="129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9"/>
      <c r="AB12" s="145"/>
      <c r="AC12" s="41">
        <f>SUM(AC13,AC15,AC17,AC19,AC21,AC23,AC25,AC27,AC29,AC31,AC33,AC35,AC37,AC39)</f>
        <v>0</v>
      </c>
      <c r="AD12" s="29">
        <f t="shared" ref="AD12:BE12" si="13">SUM(AD13,AD15,AD17,AD19,AD21,AD23,AD25,AD27,AD29,AD31,AD33,AD35,AD37,AD39)</f>
        <v>0</v>
      </c>
      <c r="AE12" s="140">
        <f t="shared" si="13"/>
        <v>0</v>
      </c>
      <c r="AF12" s="41">
        <f t="shared" si="13"/>
        <v>0</v>
      </c>
      <c r="AG12" s="50">
        <f t="shared" si="13"/>
        <v>0</v>
      </c>
      <c r="AH12" s="41">
        <f t="shared" si="13"/>
        <v>0</v>
      </c>
      <c r="AI12" s="29">
        <f t="shared" si="13"/>
        <v>0</v>
      </c>
      <c r="AJ12" s="29">
        <f t="shared" si="13"/>
        <v>0</v>
      </c>
      <c r="AK12" s="50">
        <f t="shared" si="13"/>
        <v>0</v>
      </c>
      <c r="AL12" s="41">
        <f t="shared" si="13"/>
        <v>0</v>
      </c>
      <c r="AM12" s="29">
        <f t="shared" si="13"/>
        <v>0</v>
      </c>
      <c r="AN12" s="29">
        <f t="shared" si="13"/>
        <v>0</v>
      </c>
      <c r="AO12" s="29">
        <f t="shared" si="13"/>
        <v>0</v>
      </c>
      <c r="AP12" s="50">
        <f t="shared" si="13"/>
        <v>0</v>
      </c>
      <c r="AQ12" s="41">
        <f t="shared" si="13"/>
        <v>0</v>
      </c>
      <c r="AR12" s="29">
        <f t="shared" si="13"/>
        <v>0</v>
      </c>
      <c r="AS12" s="29">
        <f t="shared" si="13"/>
        <v>0</v>
      </c>
      <c r="AT12" s="47">
        <f t="shared" si="13"/>
        <v>0</v>
      </c>
      <c r="AU12" s="41">
        <f t="shared" si="13"/>
        <v>0</v>
      </c>
      <c r="AV12" s="29">
        <f t="shared" si="13"/>
        <v>0</v>
      </c>
      <c r="AW12" s="50">
        <f t="shared" si="13"/>
        <v>0</v>
      </c>
      <c r="AX12" s="41">
        <f t="shared" si="13"/>
        <v>0</v>
      </c>
      <c r="AY12" s="29">
        <f t="shared" si="13"/>
        <v>0</v>
      </c>
      <c r="AZ12" s="29">
        <f t="shared" si="13"/>
        <v>0</v>
      </c>
      <c r="BA12" s="29">
        <f t="shared" si="13"/>
        <v>0</v>
      </c>
      <c r="BB12" s="50">
        <f t="shared" si="13"/>
        <v>0</v>
      </c>
      <c r="BC12" s="41">
        <f t="shared" si="13"/>
        <v>0</v>
      </c>
      <c r="BD12" s="50">
        <f t="shared" si="13"/>
        <v>0</v>
      </c>
      <c r="BE12" s="50">
        <f t="shared" si="13"/>
        <v>0</v>
      </c>
      <c r="BF12" s="106"/>
    </row>
    <row r="13" spans="1:58" outlineLevel="1" collapsed="1" x14ac:dyDescent="0.3">
      <c r="A13" s="105"/>
      <c r="B13" s="5" t="s">
        <v>512</v>
      </c>
      <c r="C13" s="24" t="s">
        <v>27</v>
      </c>
      <c r="D13" s="10" t="s">
        <v>1145</v>
      </c>
      <c r="E13" s="90"/>
      <c r="F13" s="36" t="s">
        <v>514</v>
      </c>
      <c r="G13" s="98"/>
      <c r="H13" s="159">
        <f>SUM(I13:AB13)</f>
        <v>4</v>
      </c>
      <c r="I13" s="153">
        <v>2</v>
      </c>
      <c r="J13" s="154">
        <v>2</v>
      </c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5"/>
      <c r="AB13" s="156"/>
      <c r="AC13" s="36">
        <f>SUM(AF13,AH13,AL13,AQ13,AU13,AX13,BC13)</f>
        <v>0</v>
      </c>
      <c r="AD13" s="31"/>
      <c r="AE13" s="139"/>
      <c r="AF13" s="36">
        <f>SUM(AG13)</f>
        <v>0</v>
      </c>
      <c r="AG13" s="97">
        <f>$G13*$I13</f>
        <v>0</v>
      </c>
      <c r="AH13" s="36">
        <f>SUM(AI13:AK13)*$G13</f>
        <v>0</v>
      </c>
      <c r="AI13" s="91">
        <f>$G13*$J13</f>
        <v>0</v>
      </c>
      <c r="AJ13" s="91">
        <f>$G13*$K13</f>
        <v>0</v>
      </c>
      <c r="AK13" s="97">
        <f>$G13*$L13</f>
        <v>0</v>
      </c>
      <c r="AL13" s="36">
        <f>SUM(AM13:AP13)</f>
        <v>0</v>
      </c>
      <c r="AM13" s="91">
        <f>$G13*$N13</f>
        <v>0</v>
      </c>
      <c r="AN13" s="91">
        <f>$G13*$O13</f>
        <v>0</v>
      </c>
      <c r="AO13" s="91">
        <f>$G13*$P13</f>
        <v>0</v>
      </c>
      <c r="AP13" s="97">
        <f>$G13*$Q13</f>
        <v>0</v>
      </c>
      <c r="AQ13" s="36">
        <f>SUM(AR13:AT13)</f>
        <v>0</v>
      </c>
      <c r="AR13" s="91">
        <f>$G13*$R13</f>
        <v>0</v>
      </c>
      <c r="AS13" s="91">
        <f>$G13*$S13</f>
        <v>0</v>
      </c>
      <c r="AT13" s="94">
        <f>$G13*$T13</f>
        <v>0</v>
      </c>
      <c r="AU13" s="36">
        <f>SUM(AV13:AW13)</f>
        <v>0</v>
      </c>
      <c r="AV13" s="91">
        <f>$G13*$U13</f>
        <v>0</v>
      </c>
      <c r="AW13" s="97">
        <f>$G13*$V13</f>
        <v>0</v>
      </c>
      <c r="AX13" s="36">
        <f>SUM(AY13:BB13)</f>
        <v>0</v>
      </c>
      <c r="AY13" s="91">
        <f>$G13*$W13</f>
        <v>0</v>
      </c>
      <c r="AZ13" s="91">
        <f>$G13*$X13</f>
        <v>0</v>
      </c>
      <c r="BA13" s="91">
        <f>$G13*$Y13</f>
        <v>0</v>
      </c>
      <c r="BB13" s="97">
        <f>$G13*$Z13</f>
        <v>0</v>
      </c>
      <c r="BC13" s="36">
        <f>SUM(BD13)</f>
        <v>0</v>
      </c>
      <c r="BD13" s="97">
        <f>$G13*$AA13</f>
        <v>0</v>
      </c>
      <c r="BE13" s="97">
        <f>$G13*$AB13</f>
        <v>0</v>
      </c>
      <c r="BF13" s="107" t="s">
        <v>27</v>
      </c>
    </row>
    <row r="14" spans="1:58" ht="96.6" hidden="1" outlineLevel="2" x14ac:dyDescent="0.3">
      <c r="A14" s="105"/>
      <c r="B14" s="17"/>
      <c r="C14" s="25"/>
      <c r="D14" s="18" t="s">
        <v>1146</v>
      </c>
      <c r="E14" s="86"/>
      <c r="F14" s="44"/>
      <c r="G14" s="48"/>
      <c r="H14" s="163"/>
      <c r="I14" s="53"/>
      <c r="J14" s="52" t="s">
        <v>27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8"/>
      <c r="AB14" s="147"/>
      <c r="AC14" s="44"/>
      <c r="AD14" s="30"/>
      <c r="AE14" s="45"/>
      <c r="AF14" s="44"/>
      <c r="AG14" s="51"/>
      <c r="AH14" s="44"/>
      <c r="AI14" s="30"/>
      <c r="AJ14" s="30"/>
      <c r="AK14" s="51"/>
      <c r="AL14" s="44"/>
      <c r="AM14" s="30"/>
      <c r="AN14" s="30"/>
      <c r="AO14" s="30"/>
      <c r="AP14" s="51"/>
      <c r="AQ14" s="44"/>
      <c r="AR14" s="30"/>
      <c r="AS14" s="30"/>
      <c r="AT14" s="51"/>
      <c r="AU14" s="44"/>
      <c r="AV14" s="30"/>
      <c r="AW14" s="51"/>
      <c r="AX14" s="44"/>
      <c r="AY14" s="30"/>
      <c r="AZ14" s="30"/>
      <c r="BA14" s="30"/>
      <c r="BB14" s="51"/>
      <c r="BC14" s="44"/>
      <c r="BD14" s="51"/>
      <c r="BE14" s="51"/>
      <c r="BF14" s="108"/>
    </row>
    <row r="15" spans="1:58" outlineLevel="1" collapsed="1" x14ac:dyDescent="0.3">
      <c r="A15" s="105"/>
      <c r="B15" s="5" t="s">
        <v>515</v>
      </c>
      <c r="C15" s="24" t="s">
        <v>27</v>
      </c>
      <c r="D15" s="10" t="s">
        <v>1147</v>
      </c>
      <c r="E15" s="90"/>
      <c r="F15" s="36" t="s">
        <v>514</v>
      </c>
      <c r="G15" s="98"/>
      <c r="H15" s="159">
        <f>SUM(I15:AB15)</f>
        <v>20</v>
      </c>
      <c r="I15" s="153"/>
      <c r="J15" s="154"/>
      <c r="K15" s="154"/>
      <c r="L15" s="154">
        <v>2</v>
      </c>
      <c r="M15" s="154"/>
      <c r="N15" s="154">
        <v>2</v>
      </c>
      <c r="O15" s="154">
        <v>2</v>
      </c>
      <c r="P15" s="154"/>
      <c r="Q15" s="154"/>
      <c r="R15" s="154">
        <v>2</v>
      </c>
      <c r="S15" s="154">
        <v>2</v>
      </c>
      <c r="T15" s="154">
        <v>2</v>
      </c>
      <c r="U15" s="154">
        <v>2</v>
      </c>
      <c r="V15" s="154">
        <v>2</v>
      </c>
      <c r="W15" s="154"/>
      <c r="X15" s="154">
        <v>2</v>
      </c>
      <c r="Y15" s="154">
        <v>2</v>
      </c>
      <c r="Z15" s="154"/>
      <c r="AA15" s="155"/>
      <c r="AB15" s="156"/>
      <c r="AC15" s="36">
        <f>SUM(AF15,AH15,AL15,AQ15,AU15,AX15,BC15)</f>
        <v>0</v>
      </c>
      <c r="AD15" s="31"/>
      <c r="AE15" s="43"/>
      <c r="AF15" s="36">
        <f>SUM(AG15)</f>
        <v>0</v>
      </c>
      <c r="AG15" s="97">
        <f>$G15*$I15</f>
        <v>0</v>
      </c>
      <c r="AH15" s="36">
        <f>SUM(AI15:AK15)*$G15</f>
        <v>0</v>
      </c>
      <c r="AI15" s="91">
        <f>$G15*$J15</f>
        <v>0</v>
      </c>
      <c r="AJ15" s="91">
        <f>$G15*$K15</f>
        <v>0</v>
      </c>
      <c r="AK15" s="97">
        <f>$G15*$L15</f>
        <v>0</v>
      </c>
      <c r="AL15" s="36">
        <f>SUM(AM15:AP15)</f>
        <v>0</v>
      </c>
      <c r="AM15" s="91">
        <f>$G15*$N15</f>
        <v>0</v>
      </c>
      <c r="AN15" s="91">
        <f>$G15*$O15</f>
        <v>0</v>
      </c>
      <c r="AO15" s="91">
        <f>$G15*$P15</f>
        <v>0</v>
      </c>
      <c r="AP15" s="97">
        <f>$G15*$Q15</f>
        <v>0</v>
      </c>
      <c r="AQ15" s="36">
        <f>SUM(AR15:AT15)</f>
        <v>0</v>
      </c>
      <c r="AR15" s="91">
        <f>$G15*$R15</f>
        <v>0</v>
      </c>
      <c r="AS15" s="91">
        <f>$G15*$S15</f>
        <v>0</v>
      </c>
      <c r="AT15" s="97">
        <f>$G15*$T15</f>
        <v>0</v>
      </c>
      <c r="AU15" s="36">
        <f>SUM(AV15:AW15)</f>
        <v>0</v>
      </c>
      <c r="AV15" s="91">
        <f>$G15*$U15</f>
        <v>0</v>
      </c>
      <c r="AW15" s="97">
        <f>$G15*$V15</f>
        <v>0</v>
      </c>
      <c r="AX15" s="36">
        <f>SUM(AY15:BB15)</f>
        <v>0</v>
      </c>
      <c r="AY15" s="91">
        <f>$G15*$W15</f>
        <v>0</v>
      </c>
      <c r="AZ15" s="91">
        <f>$G15*$X15</f>
        <v>0</v>
      </c>
      <c r="BA15" s="91">
        <f>$G15*$Y15</f>
        <v>0</v>
      </c>
      <c r="BB15" s="97">
        <f>$G15*$Z15</f>
        <v>0</v>
      </c>
      <c r="BC15" s="36">
        <f>SUM(BD15)</f>
        <v>0</v>
      </c>
      <c r="BD15" s="97">
        <f>$G15*$AA15</f>
        <v>0</v>
      </c>
      <c r="BE15" s="97">
        <f>$G15*$AB15</f>
        <v>0</v>
      </c>
      <c r="BF15" s="107" t="s">
        <v>27</v>
      </c>
    </row>
    <row r="16" spans="1:58" ht="96.6" hidden="1" outlineLevel="2" x14ac:dyDescent="0.3">
      <c r="A16" s="105"/>
      <c r="B16" s="17" t="s">
        <v>27</v>
      </c>
      <c r="C16" s="25"/>
      <c r="D16" s="18" t="s">
        <v>1148</v>
      </c>
      <c r="E16" s="86"/>
      <c r="F16" s="44"/>
      <c r="G16" s="48"/>
      <c r="H16" s="163"/>
      <c r="I16" s="53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8"/>
      <c r="AB16" s="147"/>
      <c r="AC16" s="44"/>
      <c r="AD16" s="30"/>
      <c r="AE16" s="45"/>
      <c r="AF16" s="44"/>
      <c r="AG16" s="51"/>
      <c r="AH16" s="44"/>
      <c r="AI16" s="30"/>
      <c r="AJ16" s="30"/>
      <c r="AK16" s="51"/>
      <c r="AL16" s="44"/>
      <c r="AM16" s="30"/>
      <c r="AN16" s="30"/>
      <c r="AO16" s="30"/>
      <c r="AP16" s="51"/>
      <c r="AQ16" s="44"/>
      <c r="AR16" s="30"/>
      <c r="AS16" s="30"/>
      <c r="AT16" s="51"/>
      <c r="AU16" s="44"/>
      <c r="AV16" s="30"/>
      <c r="AW16" s="51"/>
      <c r="AX16" s="44"/>
      <c r="AY16" s="30"/>
      <c r="AZ16" s="30"/>
      <c r="BA16" s="30"/>
      <c r="BB16" s="51"/>
      <c r="BC16" s="44"/>
      <c r="BD16" s="51"/>
      <c r="BE16" s="51"/>
      <c r="BF16" s="108"/>
    </row>
    <row r="17" spans="1:58" outlineLevel="1" collapsed="1" x14ac:dyDescent="0.3">
      <c r="A17" s="105"/>
      <c r="B17" s="5" t="s">
        <v>517</v>
      </c>
      <c r="C17" s="24" t="s">
        <v>27</v>
      </c>
      <c r="D17" s="10" t="s">
        <v>1149</v>
      </c>
      <c r="E17" s="90"/>
      <c r="F17" s="36" t="s">
        <v>514</v>
      </c>
      <c r="G17" s="98"/>
      <c r="H17" s="159">
        <f>SUM(I17:AB17)</f>
        <v>3</v>
      </c>
      <c r="I17" s="153"/>
      <c r="J17" s="154"/>
      <c r="K17" s="154"/>
      <c r="L17" s="154"/>
      <c r="M17" s="154"/>
      <c r="N17" s="154"/>
      <c r="O17" s="154"/>
      <c r="P17" s="154">
        <v>1</v>
      </c>
      <c r="Q17" s="154"/>
      <c r="R17" s="154"/>
      <c r="S17" s="154"/>
      <c r="T17" s="154"/>
      <c r="U17" s="154"/>
      <c r="V17" s="154"/>
      <c r="W17" s="154">
        <v>1</v>
      </c>
      <c r="X17" s="154"/>
      <c r="Y17" s="154"/>
      <c r="Z17" s="154"/>
      <c r="AA17" s="155">
        <v>1</v>
      </c>
      <c r="AB17" s="156"/>
      <c r="AC17" s="36">
        <f>SUM(AF17,AH17,AL17,AQ17,AU17,AX17,BC17)</f>
        <v>0</v>
      </c>
      <c r="AD17" s="31"/>
      <c r="AE17" s="43"/>
      <c r="AF17" s="36">
        <f>SUM(AG17)</f>
        <v>0</v>
      </c>
      <c r="AG17" s="97">
        <f>$G17*$I17</f>
        <v>0</v>
      </c>
      <c r="AH17" s="36">
        <f>SUM(AI17:AK17)*$G17</f>
        <v>0</v>
      </c>
      <c r="AI17" s="91">
        <f>$G17*$J17</f>
        <v>0</v>
      </c>
      <c r="AJ17" s="91">
        <f>$G17*$K17</f>
        <v>0</v>
      </c>
      <c r="AK17" s="97">
        <f>$G17*$L17</f>
        <v>0</v>
      </c>
      <c r="AL17" s="36">
        <f>SUM(AM17:AP17)</f>
        <v>0</v>
      </c>
      <c r="AM17" s="91">
        <f>$G17*$N17</f>
        <v>0</v>
      </c>
      <c r="AN17" s="91">
        <f>$G17*$O17</f>
        <v>0</v>
      </c>
      <c r="AO17" s="91">
        <f>$G17*$P17</f>
        <v>0</v>
      </c>
      <c r="AP17" s="97">
        <f>$G17*$Q17</f>
        <v>0</v>
      </c>
      <c r="AQ17" s="36">
        <f>SUM(AR17:AT17)</f>
        <v>0</v>
      </c>
      <c r="AR17" s="91">
        <f>$G17*$R17</f>
        <v>0</v>
      </c>
      <c r="AS17" s="91">
        <f>$G17*$S17</f>
        <v>0</v>
      </c>
      <c r="AT17" s="97">
        <f>$G17*$T17</f>
        <v>0</v>
      </c>
      <c r="AU17" s="36">
        <f>SUM(AV17:AW17)</f>
        <v>0</v>
      </c>
      <c r="AV17" s="91">
        <f>$G17*$U17</f>
        <v>0</v>
      </c>
      <c r="AW17" s="97">
        <f>$G17*$V17</f>
        <v>0</v>
      </c>
      <c r="AX17" s="36">
        <f>SUM(AY17:BB17)</f>
        <v>0</v>
      </c>
      <c r="AY17" s="91">
        <f>$G17*$W17</f>
        <v>0</v>
      </c>
      <c r="AZ17" s="91">
        <f>$G17*$X17</f>
        <v>0</v>
      </c>
      <c r="BA17" s="91">
        <f>$G17*$Y17</f>
        <v>0</v>
      </c>
      <c r="BB17" s="97">
        <f>$G17*$Z17</f>
        <v>0</v>
      </c>
      <c r="BC17" s="36">
        <f>SUM(BD17)</f>
        <v>0</v>
      </c>
      <c r="BD17" s="97">
        <f>$G17*$AA17</f>
        <v>0</v>
      </c>
      <c r="BE17" s="97">
        <f>$G17*$AB17</f>
        <v>0</v>
      </c>
      <c r="BF17" s="107" t="s">
        <v>27</v>
      </c>
    </row>
    <row r="18" spans="1:58" ht="96.6" hidden="1" outlineLevel="2" x14ac:dyDescent="0.3">
      <c r="A18" s="105"/>
      <c r="B18" s="17" t="s">
        <v>27</v>
      </c>
      <c r="C18" s="25"/>
      <c r="D18" s="18" t="s">
        <v>1150</v>
      </c>
      <c r="E18" s="86"/>
      <c r="F18" s="44"/>
      <c r="G18" s="48"/>
      <c r="H18" s="163"/>
      <c r="I18" s="53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8"/>
      <c r="AB18" s="147"/>
      <c r="AC18" s="44"/>
      <c r="AD18" s="30"/>
      <c r="AE18" s="45"/>
      <c r="AF18" s="44"/>
      <c r="AG18" s="51"/>
      <c r="AH18" s="44"/>
      <c r="AI18" s="30"/>
      <c r="AJ18" s="30"/>
      <c r="AK18" s="51"/>
      <c r="AL18" s="44"/>
      <c r="AM18" s="30"/>
      <c r="AN18" s="30"/>
      <c r="AO18" s="30"/>
      <c r="AP18" s="51"/>
      <c r="AQ18" s="44"/>
      <c r="AR18" s="30"/>
      <c r="AS18" s="30"/>
      <c r="AT18" s="51"/>
      <c r="AU18" s="44"/>
      <c r="AV18" s="30"/>
      <c r="AW18" s="51"/>
      <c r="AX18" s="44"/>
      <c r="AY18" s="30"/>
      <c r="AZ18" s="30"/>
      <c r="BA18" s="30"/>
      <c r="BB18" s="51"/>
      <c r="BC18" s="44"/>
      <c r="BD18" s="51"/>
      <c r="BE18" s="51"/>
      <c r="BF18" s="108"/>
    </row>
    <row r="19" spans="1:58" outlineLevel="1" collapsed="1" x14ac:dyDescent="0.3">
      <c r="A19" s="105"/>
      <c r="B19" s="5" t="s">
        <v>517</v>
      </c>
      <c r="C19" s="24" t="s">
        <v>27</v>
      </c>
      <c r="D19" s="10" t="s">
        <v>520</v>
      </c>
      <c r="E19" s="90"/>
      <c r="F19" s="36" t="s">
        <v>514</v>
      </c>
      <c r="G19" s="98"/>
      <c r="H19" s="159">
        <f>SUM(I19:AB19)</f>
        <v>15</v>
      </c>
      <c r="I19" s="153">
        <v>1</v>
      </c>
      <c r="J19" s="154"/>
      <c r="K19" s="154">
        <v>1</v>
      </c>
      <c r="L19" s="154">
        <v>1</v>
      </c>
      <c r="M19" s="154"/>
      <c r="N19" s="154">
        <v>1</v>
      </c>
      <c r="O19" s="154">
        <v>1</v>
      </c>
      <c r="P19" s="154">
        <v>1</v>
      </c>
      <c r="Q19" s="154"/>
      <c r="R19" s="154">
        <v>1</v>
      </c>
      <c r="S19" s="154">
        <v>1</v>
      </c>
      <c r="T19" s="154">
        <v>1</v>
      </c>
      <c r="U19" s="154">
        <v>1</v>
      </c>
      <c r="V19" s="154">
        <v>1</v>
      </c>
      <c r="W19" s="154">
        <v>1</v>
      </c>
      <c r="X19" s="154">
        <v>1</v>
      </c>
      <c r="Y19" s="154">
        <v>1</v>
      </c>
      <c r="Z19" s="154"/>
      <c r="AA19" s="155">
        <v>1</v>
      </c>
      <c r="AB19" s="156"/>
      <c r="AC19" s="36">
        <f>SUM(AF19,AH19,AL19,AQ19,AU19,AX19,BC19)</f>
        <v>0</v>
      </c>
      <c r="AD19" s="31"/>
      <c r="AE19" s="43"/>
      <c r="AF19" s="36">
        <f>SUM(AG19)</f>
        <v>0</v>
      </c>
      <c r="AG19" s="97">
        <f>$G19*$I19</f>
        <v>0</v>
      </c>
      <c r="AH19" s="36">
        <f>SUM(AI19:AK19)*$G19</f>
        <v>0</v>
      </c>
      <c r="AI19" s="91">
        <f>$G19*$J19</f>
        <v>0</v>
      </c>
      <c r="AJ19" s="91">
        <f>$G19*$K19</f>
        <v>0</v>
      </c>
      <c r="AK19" s="97">
        <f>$G19*$L19</f>
        <v>0</v>
      </c>
      <c r="AL19" s="36">
        <f>SUM(AM19:AP19)</f>
        <v>0</v>
      </c>
      <c r="AM19" s="91">
        <f>$G19*$N19</f>
        <v>0</v>
      </c>
      <c r="AN19" s="91">
        <f>$G19*$O19</f>
        <v>0</v>
      </c>
      <c r="AO19" s="91">
        <f>$G19*$P19</f>
        <v>0</v>
      </c>
      <c r="AP19" s="97">
        <f>$G19*$Q19</f>
        <v>0</v>
      </c>
      <c r="AQ19" s="36">
        <f>SUM(AR19:AT19)</f>
        <v>0</v>
      </c>
      <c r="AR19" s="91">
        <f>$G19*$R19</f>
        <v>0</v>
      </c>
      <c r="AS19" s="91">
        <f>$G19*$S19</f>
        <v>0</v>
      </c>
      <c r="AT19" s="97">
        <f>$G19*$T19</f>
        <v>0</v>
      </c>
      <c r="AU19" s="36">
        <f>SUM(AV19:AW19)</f>
        <v>0</v>
      </c>
      <c r="AV19" s="91">
        <f>$G19*$U19</f>
        <v>0</v>
      </c>
      <c r="AW19" s="97">
        <f>$G19*$V19</f>
        <v>0</v>
      </c>
      <c r="AX19" s="36">
        <f>SUM(AY19:BB19)</f>
        <v>0</v>
      </c>
      <c r="AY19" s="91">
        <f>$G19*$W19</f>
        <v>0</v>
      </c>
      <c r="AZ19" s="91">
        <f>$G19*$X19</f>
        <v>0</v>
      </c>
      <c r="BA19" s="91">
        <f>$G19*$Y19</f>
        <v>0</v>
      </c>
      <c r="BB19" s="97">
        <f>$G19*$Z19</f>
        <v>0</v>
      </c>
      <c r="BC19" s="36">
        <f>SUM(BD19)</f>
        <v>0</v>
      </c>
      <c r="BD19" s="97">
        <f>$G19*$AA19</f>
        <v>0</v>
      </c>
      <c r="BE19" s="97">
        <f>$G19*$AB19</f>
        <v>0</v>
      </c>
      <c r="BF19" s="107" t="s">
        <v>27</v>
      </c>
    </row>
    <row r="20" spans="1:58" ht="41.4" hidden="1" outlineLevel="2" x14ac:dyDescent="0.3">
      <c r="A20" s="105"/>
      <c r="B20" s="17" t="s">
        <v>27</v>
      </c>
      <c r="C20" s="25"/>
      <c r="D20" s="18" t="s">
        <v>1151</v>
      </c>
      <c r="E20" s="86"/>
      <c r="F20" s="44"/>
      <c r="G20" s="48"/>
      <c r="H20" s="163"/>
      <c r="I20" s="53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8"/>
      <c r="AB20" s="147"/>
      <c r="AC20" s="44"/>
      <c r="AD20" s="30"/>
      <c r="AE20" s="45"/>
      <c r="AF20" s="44"/>
      <c r="AG20" s="51"/>
      <c r="AH20" s="44"/>
      <c r="AI20" s="30"/>
      <c r="AJ20" s="30"/>
      <c r="AK20" s="51"/>
      <c r="AL20" s="44"/>
      <c r="AM20" s="30"/>
      <c r="AN20" s="30"/>
      <c r="AO20" s="30"/>
      <c r="AP20" s="51"/>
      <c r="AQ20" s="44"/>
      <c r="AR20" s="30"/>
      <c r="AS20" s="30"/>
      <c r="AT20" s="51"/>
      <c r="AU20" s="44"/>
      <c r="AV20" s="30"/>
      <c r="AW20" s="51"/>
      <c r="AX20" s="44"/>
      <c r="AY20" s="30"/>
      <c r="AZ20" s="30"/>
      <c r="BA20" s="30"/>
      <c r="BB20" s="51"/>
      <c r="BC20" s="44"/>
      <c r="BD20" s="51"/>
      <c r="BE20" s="51"/>
      <c r="BF20" s="108"/>
    </row>
    <row r="21" spans="1:58" outlineLevel="1" collapsed="1" x14ac:dyDescent="0.3">
      <c r="A21" s="105"/>
      <c r="B21" s="5" t="s">
        <v>517</v>
      </c>
      <c r="C21" s="24" t="s">
        <v>27</v>
      </c>
      <c r="D21" s="10" t="s">
        <v>522</v>
      </c>
      <c r="E21" s="90"/>
      <c r="F21" s="36" t="s">
        <v>514</v>
      </c>
      <c r="G21" s="98"/>
      <c r="H21" s="159">
        <f>SUM(I21:AB21)</f>
        <v>30</v>
      </c>
      <c r="I21" s="153">
        <v>4</v>
      </c>
      <c r="J21" s="154">
        <v>1</v>
      </c>
      <c r="K21" s="154">
        <v>2</v>
      </c>
      <c r="L21" s="154">
        <v>2</v>
      </c>
      <c r="M21" s="154"/>
      <c r="N21" s="154">
        <v>2</v>
      </c>
      <c r="O21" s="154">
        <v>2</v>
      </c>
      <c r="P21" s="154">
        <v>1</v>
      </c>
      <c r="Q21" s="154"/>
      <c r="R21" s="154">
        <v>2</v>
      </c>
      <c r="S21" s="154">
        <v>2</v>
      </c>
      <c r="T21" s="154">
        <v>2</v>
      </c>
      <c r="U21" s="154">
        <v>2</v>
      </c>
      <c r="V21" s="154">
        <v>2</v>
      </c>
      <c r="W21" s="154">
        <v>1</v>
      </c>
      <c r="X21" s="154">
        <v>2</v>
      </c>
      <c r="Y21" s="154">
        <v>2</v>
      </c>
      <c r="Z21" s="154"/>
      <c r="AA21" s="155">
        <v>1</v>
      </c>
      <c r="AB21" s="156"/>
      <c r="AC21" s="36">
        <f>SUM(AF21,AH21,AL21,AQ21,AU21,AX21,BC21)</f>
        <v>0</v>
      </c>
      <c r="AD21" s="31"/>
      <c r="AE21" s="43"/>
      <c r="AF21" s="36">
        <f>SUM(AG21)</f>
        <v>0</v>
      </c>
      <c r="AG21" s="97">
        <f>$G21*$I21</f>
        <v>0</v>
      </c>
      <c r="AH21" s="36">
        <f>SUM(AI21:AK21)*$G21</f>
        <v>0</v>
      </c>
      <c r="AI21" s="91">
        <f>$G21*$J21</f>
        <v>0</v>
      </c>
      <c r="AJ21" s="91">
        <f>$G21*$K21</f>
        <v>0</v>
      </c>
      <c r="AK21" s="97">
        <f>$G21*$L21</f>
        <v>0</v>
      </c>
      <c r="AL21" s="36">
        <f>SUM(AM21:AP21)</f>
        <v>0</v>
      </c>
      <c r="AM21" s="91">
        <f>$G21*$N21</f>
        <v>0</v>
      </c>
      <c r="AN21" s="91">
        <f>$G21*$O21</f>
        <v>0</v>
      </c>
      <c r="AO21" s="91">
        <f>$G21*$P21</f>
        <v>0</v>
      </c>
      <c r="AP21" s="97">
        <f>$G21*$Q21</f>
        <v>0</v>
      </c>
      <c r="AQ21" s="36">
        <f>SUM(AR21:AT21)</f>
        <v>0</v>
      </c>
      <c r="AR21" s="91">
        <f>$G21*$R21</f>
        <v>0</v>
      </c>
      <c r="AS21" s="91">
        <f>$G21*$S21</f>
        <v>0</v>
      </c>
      <c r="AT21" s="97">
        <f>$G21*$T21</f>
        <v>0</v>
      </c>
      <c r="AU21" s="36">
        <f>SUM(AV21:AW21)</f>
        <v>0</v>
      </c>
      <c r="AV21" s="91">
        <f>$G21*$U21</f>
        <v>0</v>
      </c>
      <c r="AW21" s="97">
        <f>$G21*$V21</f>
        <v>0</v>
      </c>
      <c r="AX21" s="36">
        <f>SUM(AY21:BB21)</f>
        <v>0</v>
      </c>
      <c r="AY21" s="91">
        <f>$G21*$W21</f>
        <v>0</v>
      </c>
      <c r="AZ21" s="91">
        <f>$G21*$X21</f>
        <v>0</v>
      </c>
      <c r="BA21" s="91">
        <f>$G21*$Y21</f>
        <v>0</v>
      </c>
      <c r="BB21" s="97">
        <f>$G21*$Z21</f>
        <v>0</v>
      </c>
      <c r="BC21" s="36">
        <f>SUM(BD21)</f>
        <v>0</v>
      </c>
      <c r="BD21" s="97">
        <f>$G21*$AA21</f>
        <v>0</v>
      </c>
      <c r="BE21" s="97">
        <f>$G21*$AB21</f>
        <v>0</v>
      </c>
      <c r="BF21" s="107" t="s">
        <v>27</v>
      </c>
    </row>
    <row r="22" spans="1:58" ht="27.6" hidden="1" outlineLevel="2" x14ac:dyDescent="0.3">
      <c r="A22" s="105"/>
      <c r="B22" s="17" t="s">
        <v>27</v>
      </c>
      <c r="C22" s="25"/>
      <c r="D22" s="18" t="s">
        <v>1152</v>
      </c>
      <c r="E22" s="86"/>
      <c r="F22" s="44"/>
      <c r="G22" s="48"/>
      <c r="H22" s="163"/>
      <c r="I22" s="53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8"/>
      <c r="AB22" s="147"/>
      <c r="AC22" s="44"/>
      <c r="AD22" s="30"/>
      <c r="AE22" s="45"/>
      <c r="AF22" s="44"/>
      <c r="AG22" s="51"/>
      <c r="AH22" s="44"/>
      <c r="AI22" s="30"/>
      <c r="AJ22" s="30"/>
      <c r="AK22" s="51"/>
      <c r="AL22" s="44"/>
      <c r="AM22" s="30"/>
      <c r="AN22" s="30"/>
      <c r="AO22" s="30"/>
      <c r="AP22" s="51"/>
      <c r="AQ22" s="44"/>
      <c r="AR22" s="30"/>
      <c r="AS22" s="30"/>
      <c r="AT22" s="51"/>
      <c r="AU22" s="44"/>
      <c r="AV22" s="30"/>
      <c r="AW22" s="51"/>
      <c r="AX22" s="44"/>
      <c r="AY22" s="30"/>
      <c r="AZ22" s="30"/>
      <c r="BA22" s="30"/>
      <c r="BB22" s="51"/>
      <c r="BC22" s="44"/>
      <c r="BD22" s="51"/>
      <c r="BE22" s="51"/>
      <c r="BF22" s="108"/>
    </row>
    <row r="23" spans="1:58" outlineLevel="1" collapsed="1" x14ac:dyDescent="0.3">
      <c r="A23" s="105"/>
      <c r="B23" s="5" t="s">
        <v>517</v>
      </c>
      <c r="C23" s="24" t="s">
        <v>27</v>
      </c>
      <c r="D23" s="10" t="s">
        <v>524</v>
      </c>
      <c r="E23" s="90"/>
      <c r="F23" s="36" t="s">
        <v>514</v>
      </c>
      <c r="G23" s="98"/>
      <c r="H23" s="159">
        <f>SUM(I23:AB23)</f>
        <v>2</v>
      </c>
      <c r="I23" s="153"/>
      <c r="J23" s="154">
        <v>2</v>
      </c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6"/>
      <c r="AC23" s="36">
        <f>SUM(AF23,AH23,AL23,AQ23,AU23,AX23,BC23)</f>
        <v>0</v>
      </c>
      <c r="AD23" s="31"/>
      <c r="AE23" s="43"/>
      <c r="AF23" s="36">
        <f>SUM(AG23)</f>
        <v>0</v>
      </c>
      <c r="AG23" s="97">
        <f>$G23*$I23</f>
        <v>0</v>
      </c>
      <c r="AH23" s="36">
        <f>SUM(AI23:AK23)*$G23</f>
        <v>0</v>
      </c>
      <c r="AI23" s="91">
        <f>$G23*$J23</f>
        <v>0</v>
      </c>
      <c r="AJ23" s="91">
        <f>$G23*$K23</f>
        <v>0</v>
      </c>
      <c r="AK23" s="97">
        <f>$G23*$L23</f>
        <v>0</v>
      </c>
      <c r="AL23" s="36">
        <f>SUM(AM23:AP23)</f>
        <v>0</v>
      </c>
      <c r="AM23" s="91">
        <f>$G23*$N23</f>
        <v>0</v>
      </c>
      <c r="AN23" s="91">
        <f>$G23*$O23</f>
        <v>0</v>
      </c>
      <c r="AO23" s="91">
        <f>$G23*$P23</f>
        <v>0</v>
      </c>
      <c r="AP23" s="97">
        <f>$G23*$Q23</f>
        <v>0</v>
      </c>
      <c r="AQ23" s="36">
        <f>SUM(AR23:AT23)</f>
        <v>0</v>
      </c>
      <c r="AR23" s="91">
        <f>$G23*$R23</f>
        <v>0</v>
      </c>
      <c r="AS23" s="91">
        <f>$G23*$S23</f>
        <v>0</v>
      </c>
      <c r="AT23" s="97">
        <f>$G23*$T23</f>
        <v>0</v>
      </c>
      <c r="AU23" s="36">
        <f>SUM(AV23:AW23)</f>
        <v>0</v>
      </c>
      <c r="AV23" s="91">
        <f>$G23*$U23</f>
        <v>0</v>
      </c>
      <c r="AW23" s="97">
        <f>$G23*$V23</f>
        <v>0</v>
      </c>
      <c r="AX23" s="36">
        <f>SUM(AY23:BB23)</f>
        <v>0</v>
      </c>
      <c r="AY23" s="91">
        <f>$G23*$W23</f>
        <v>0</v>
      </c>
      <c r="AZ23" s="91">
        <f>$G23*$X23</f>
        <v>0</v>
      </c>
      <c r="BA23" s="91">
        <f>$G23*$Y23</f>
        <v>0</v>
      </c>
      <c r="BB23" s="97">
        <f>$G23*$Z23</f>
        <v>0</v>
      </c>
      <c r="BC23" s="36">
        <f>SUM(BD23)</f>
        <v>0</v>
      </c>
      <c r="BD23" s="97">
        <f>$G23*$AA23</f>
        <v>0</v>
      </c>
      <c r="BE23" s="97">
        <f>$G23*$AB23</f>
        <v>0</v>
      </c>
      <c r="BF23" s="107" t="s">
        <v>27</v>
      </c>
    </row>
    <row r="24" spans="1:58" ht="41.4" hidden="1" outlineLevel="2" x14ac:dyDescent="0.3">
      <c r="A24" s="105"/>
      <c r="B24" s="17" t="s">
        <v>27</v>
      </c>
      <c r="C24" s="25"/>
      <c r="D24" s="18" t="s">
        <v>1153</v>
      </c>
      <c r="E24" s="86" t="s">
        <v>1154</v>
      </c>
      <c r="F24" s="44"/>
      <c r="G24" s="48"/>
      <c r="H24" s="163"/>
      <c r="I24" s="53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8"/>
      <c r="AB24" s="147"/>
      <c r="AC24" s="44"/>
      <c r="AD24" s="30"/>
      <c r="AE24" s="45"/>
      <c r="AF24" s="44"/>
      <c r="AG24" s="51"/>
      <c r="AH24" s="44"/>
      <c r="AI24" s="30"/>
      <c r="AJ24" s="30"/>
      <c r="AK24" s="51"/>
      <c r="AL24" s="44"/>
      <c r="AM24" s="30"/>
      <c r="AN24" s="30"/>
      <c r="AO24" s="30"/>
      <c r="AP24" s="51"/>
      <c r="AQ24" s="44"/>
      <c r="AR24" s="30"/>
      <c r="AS24" s="30"/>
      <c r="AT24" s="51"/>
      <c r="AU24" s="44"/>
      <c r="AV24" s="30"/>
      <c r="AW24" s="51"/>
      <c r="AX24" s="44"/>
      <c r="AY24" s="30"/>
      <c r="AZ24" s="30"/>
      <c r="BA24" s="30"/>
      <c r="BB24" s="51"/>
      <c r="BC24" s="44"/>
      <c r="BD24" s="51"/>
      <c r="BE24" s="51"/>
      <c r="BF24" s="108"/>
    </row>
    <row r="25" spans="1:58" outlineLevel="1" collapsed="1" x14ac:dyDescent="0.3">
      <c r="A25" s="105"/>
      <c r="B25" s="5" t="s">
        <v>517</v>
      </c>
      <c r="C25" s="24" t="s">
        <v>27</v>
      </c>
      <c r="D25" s="10" t="s">
        <v>526</v>
      </c>
      <c r="E25" s="90"/>
      <c r="F25" s="36" t="s">
        <v>514</v>
      </c>
      <c r="G25" s="98"/>
      <c r="H25" s="159">
        <f>SUM(I25:AB25)</f>
        <v>14</v>
      </c>
      <c r="I25" s="153">
        <v>1</v>
      </c>
      <c r="J25" s="154"/>
      <c r="K25" s="154"/>
      <c r="L25" s="154">
        <v>1</v>
      </c>
      <c r="M25" s="154"/>
      <c r="N25" s="154">
        <v>1</v>
      </c>
      <c r="O25" s="154">
        <v>1</v>
      </c>
      <c r="P25" s="154">
        <v>1</v>
      </c>
      <c r="Q25" s="154"/>
      <c r="R25" s="154">
        <v>1</v>
      </c>
      <c r="S25" s="154">
        <v>1</v>
      </c>
      <c r="T25" s="154">
        <v>1</v>
      </c>
      <c r="U25" s="154">
        <v>1</v>
      </c>
      <c r="V25" s="154">
        <v>1</v>
      </c>
      <c r="W25" s="154">
        <v>1</v>
      </c>
      <c r="X25" s="154">
        <v>1</v>
      </c>
      <c r="Y25" s="154">
        <v>1</v>
      </c>
      <c r="Z25" s="154"/>
      <c r="AA25" s="155">
        <v>1</v>
      </c>
      <c r="AB25" s="156"/>
      <c r="AC25" s="36">
        <f>SUM(AF25,AH25,AL25,AQ25,AU25,AX25,BC25)</f>
        <v>0</v>
      </c>
      <c r="AD25" s="31"/>
      <c r="AE25" s="43"/>
      <c r="AF25" s="36">
        <f>SUM(AG25)</f>
        <v>0</v>
      </c>
      <c r="AG25" s="97">
        <f>$G25*$I25</f>
        <v>0</v>
      </c>
      <c r="AH25" s="36">
        <f>SUM(AI25:AK25)*$G25</f>
        <v>0</v>
      </c>
      <c r="AI25" s="91">
        <f>$G25*$J25</f>
        <v>0</v>
      </c>
      <c r="AJ25" s="91">
        <f>$G25*$K25</f>
        <v>0</v>
      </c>
      <c r="AK25" s="97">
        <f>$G25*$L25</f>
        <v>0</v>
      </c>
      <c r="AL25" s="36">
        <f>SUM(AM25:AP25)</f>
        <v>0</v>
      </c>
      <c r="AM25" s="91">
        <f>$G25*$N25</f>
        <v>0</v>
      </c>
      <c r="AN25" s="91">
        <f>$G25*$O25</f>
        <v>0</v>
      </c>
      <c r="AO25" s="91">
        <f>$G25*$P25</f>
        <v>0</v>
      </c>
      <c r="AP25" s="97">
        <f>$G25*$Q25</f>
        <v>0</v>
      </c>
      <c r="AQ25" s="36">
        <f>SUM(AR25:AT25)</f>
        <v>0</v>
      </c>
      <c r="AR25" s="91">
        <f>$G25*$R25</f>
        <v>0</v>
      </c>
      <c r="AS25" s="91">
        <f>$G25*$S25</f>
        <v>0</v>
      </c>
      <c r="AT25" s="97">
        <f>$G25*$T25</f>
        <v>0</v>
      </c>
      <c r="AU25" s="36">
        <f>SUM(AV25:AW25)</f>
        <v>0</v>
      </c>
      <c r="AV25" s="91">
        <f>$G25*$U25</f>
        <v>0</v>
      </c>
      <c r="AW25" s="97">
        <f>$G25*$V25</f>
        <v>0</v>
      </c>
      <c r="AX25" s="36">
        <f>SUM(AY25:BB25)</f>
        <v>0</v>
      </c>
      <c r="AY25" s="91">
        <f>$G25*$W25</f>
        <v>0</v>
      </c>
      <c r="AZ25" s="91">
        <f>$G25*$X25</f>
        <v>0</v>
      </c>
      <c r="BA25" s="91">
        <f>$G25*$Y25</f>
        <v>0</v>
      </c>
      <c r="BB25" s="97">
        <f>$G25*$Z25</f>
        <v>0</v>
      </c>
      <c r="BC25" s="36">
        <f>SUM(BD25)</f>
        <v>0</v>
      </c>
      <c r="BD25" s="97">
        <f>$G25*$AA25</f>
        <v>0</v>
      </c>
      <c r="BE25" s="97">
        <f>$G25*$AB25</f>
        <v>0</v>
      </c>
      <c r="BF25" s="107" t="s">
        <v>27</v>
      </c>
    </row>
    <row r="26" spans="1:58" ht="41.4" hidden="1" outlineLevel="2" x14ac:dyDescent="0.3">
      <c r="A26" s="105"/>
      <c r="B26" s="17" t="s">
        <v>27</v>
      </c>
      <c r="C26" s="25"/>
      <c r="D26" s="18" t="s">
        <v>1155</v>
      </c>
      <c r="E26" s="86" t="s">
        <v>1154</v>
      </c>
      <c r="F26" s="44"/>
      <c r="G26" s="48"/>
      <c r="H26" s="163"/>
      <c r="I26" s="53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8"/>
      <c r="AB26" s="147"/>
      <c r="AC26" s="44"/>
      <c r="AD26" s="30"/>
      <c r="AE26" s="45"/>
      <c r="AF26" s="44"/>
      <c r="AG26" s="51"/>
      <c r="AH26" s="44"/>
      <c r="AI26" s="30"/>
      <c r="AJ26" s="30"/>
      <c r="AK26" s="51"/>
      <c r="AL26" s="44"/>
      <c r="AM26" s="30"/>
      <c r="AN26" s="30"/>
      <c r="AO26" s="30"/>
      <c r="AP26" s="51"/>
      <c r="AQ26" s="44"/>
      <c r="AR26" s="30"/>
      <c r="AS26" s="30"/>
      <c r="AT26" s="51"/>
      <c r="AU26" s="44"/>
      <c r="AV26" s="30"/>
      <c r="AW26" s="51"/>
      <c r="AX26" s="44"/>
      <c r="AY26" s="30"/>
      <c r="AZ26" s="30"/>
      <c r="BA26" s="30"/>
      <c r="BB26" s="51"/>
      <c r="BC26" s="44"/>
      <c r="BD26" s="51"/>
      <c r="BE26" s="51"/>
      <c r="BF26" s="108"/>
    </row>
    <row r="27" spans="1:58" outlineLevel="1" collapsed="1" x14ac:dyDescent="0.3">
      <c r="A27" s="105"/>
      <c r="B27" s="5" t="s">
        <v>517</v>
      </c>
      <c r="C27" s="24" t="s">
        <v>27</v>
      </c>
      <c r="D27" s="10" t="s">
        <v>1156</v>
      </c>
      <c r="E27" s="90"/>
      <c r="F27" s="36" t="s">
        <v>514</v>
      </c>
      <c r="G27" s="98"/>
      <c r="H27" s="159">
        <f>SUM(I27:AB27)</f>
        <v>93</v>
      </c>
      <c r="I27" s="153">
        <v>12</v>
      </c>
      <c r="J27" s="154">
        <v>6</v>
      </c>
      <c r="K27" s="154">
        <v>6</v>
      </c>
      <c r="L27" s="154">
        <v>6</v>
      </c>
      <c r="M27" s="154"/>
      <c r="N27" s="154">
        <v>6</v>
      </c>
      <c r="O27" s="154">
        <v>6</v>
      </c>
      <c r="P27" s="154">
        <v>3</v>
      </c>
      <c r="Q27" s="154"/>
      <c r="R27" s="154">
        <v>6</v>
      </c>
      <c r="S27" s="154">
        <v>6</v>
      </c>
      <c r="T27" s="154">
        <v>6</v>
      </c>
      <c r="U27" s="154">
        <v>6</v>
      </c>
      <c r="V27" s="154">
        <v>6</v>
      </c>
      <c r="W27" s="154">
        <v>3</v>
      </c>
      <c r="X27" s="154">
        <v>6</v>
      </c>
      <c r="Y27" s="154">
        <v>6</v>
      </c>
      <c r="Z27" s="154"/>
      <c r="AA27" s="155">
        <v>3</v>
      </c>
      <c r="AB27" s="156"/>
      <c r="AC27" s="36">
        <f>SUM(AF27,AH27,AL27,AQ27,AU27,AX27,BC27)</f>
        <v>0</v>
      </c>
      <c r="AD27" s="31"/>
      <c r="AE27" s="43"/>
      <c r="AF27" s="36">
        <f>SUM(AG27)</f>
        <v>0</v>
      </c>
      <c r="AG27" s="97">
        <f>$G27*$I27</f>
        <v>0</v>
      </c>
      <c r="AH27" s="36">
        <f>SUM(AI27:AK27)*$G27</f>
        <v>0</v>
      </c>
      <c r="AI27" s="91">
        <f>$G27*$J27</f>
        <v>0</v>
      </c>
      <c r="AJ27" s="91">
        <f>$G27*$K27</f>
        <v>0</v>
      </c>
      <c r="AK27" s="97">
        <f>$G27*$L27</f>
        <v>0</v>
      </c>
      <c r="AL27" s="36">
        <f>SUM(AM27:AP27)</f>
        <v>0</v>
      </c>
      <c r="AM27" s="91">
        <f>$G27*$N27</f>
        <v>0</v>
      </c>
      <c r="AN27" s="91">
        <f>$G27*$O27</f>
        <v>0</v>
      </c>
      <c r="AO27" s="91">
        <f>$G27*$P27</f>
        <v>0</v>
      </c>
      <c r="AP27" s="97">
        <f>$G27*$Q27</f>
        <v>0</v>
      </c>
      <c r="AQ27" s="36">
        <f>SUM(AR27:AT27)</f>
        <v>0</v>
      </c>
      <c r="AR27" s="91">
        <f>$G27*$R27</f>
        <v>0</v>
      </c>
      <c r="AS27" s="91">
        <f>$G27*$S27</f>
        <v>0</v>
      </c>
      <c r="AT27" s="97">
        <f>$G27*$T27</f>
        <v>0</v>
      </c>
      <c r="AU27" s="36">
        <f>SUM(AV27:AW27)</f>
        <v>0</v>
      </c>
      <c r="AV27" s="91">
        <f>$G27*$U27</f>
        <v>0</v>
      </c>
      <c r="AW27" s="97">
        <f>$G27*$V27</f>
        <v>0</v>
      </c>
      <c r="AX27" s="36">
        <f>SUM(AY27:BB27)</f>
        <v>0</v>
      </c>
      <c r="AY27" s="91">
        <f>$G27*$W27</f>
        <v>0</v>
      </c>
      <c r="AZ27" s="91">
        <f>$G27*$X27</f>
        <v>0</v>
      </c>
      <c r="BA27" s="91">
        <f>$G27*$Y27</f>
        <v>0</v>
      </c>
      <c r="BB27" s="97">
        <f>$G27*$Z27</f>
        <v>0</v>
      </c>
      <c r="BC27" s="36">
        <f>SUM(BD27)</f>
        <v>0</v>
      </c>
      <c r="BD27" s="97">
        <f>$G27*$AA27</f>
        <v>0</v>
      </c>
      <c r="BE27" s="97">
        <f>$G27*$AB27</f>
        <v>0</v>
      </c>
      <c r="BF27" s="107" t="s">
        <v>27</v>
      </c>
    </row>
    <row r="28" spans="1:58" ht="27.6" hidden="1" outlineLevel="2" x14ac:dyDescent="0.3">
      <c r="A28" s="105"/>
      <c r="B28" s="17" t="s">
        <v>27</v>
      </c>
      <c r="C28" s="25"/>
      <c r="D28" s="18" t="s">
        <v>1157</v>
      </c>
      <c r="E28" s="86"/>
      <c r="F28" s="44"/>
      <c r="G28" s="48"/>
      <c r="H28" s="163"/>
      <c r="I28" s="53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8"/>
      <c r="AB28" s="147"/>
      <c r="AC28" s="44"/>
      <c r="AD28" s="30"/>
      <c r="AE28" s="45"/>
      <c r="AF28" s="44"/>
      <c r="AG28" s="51"/>
      <c r="AH28" s="44"/>
      <c r="AI28" s="30"/>
      <c r="AJ28" s="30"/>
      <c r="AK28" s="51"/>
      <c r="AL28" s="44"/>
      <c r="AM28" s="30"/>
      <c r="AN28" s="30"/>
      <c r="AO28" s="30"/>
      <c r="AP28" s="51"/>
      <c r="AQ28" s="44"/>
      <c r="AR28" s="30"/>
      <c r="AS28" s="30"/>
      <c r="AT28" s="51"/>
      <c r="AU28" s="44"/>
      <c r="AV28" s="30"/>
      <c r="AW28" s="51"/>
      <c r="AX28" s="44"/>
      <c r="AY28" s="30"/>
      <c r="AZ28" s="30"/>
      <c r="BA28" s="30"/>
      <c r="BB28" s="51"/>
      <c r="BC28" s="44"/>
      <c r="BD28" s="51"/>
      <c r="BE28" s="51"/>
      <c r="BF28" s="108"/>
    </row>
    <row r="29" spans="1:58" outlineLevel="1" collapsed="1" x14ac:dyDescent="0.3">
      <c r="A29" s="105"/>
      <c r="B29" s="5" t="s">
        <v>517</v>
      </c>
      <c r="C29" s="24" t="s">
        <v>27</v>
      </c>
      <c r="D29" s="10" t="s">
        <v>1158</v>
      </c>
      <c r="E29" s="90"/>
      <c r="F29" s="36" t="s">
        <v>514</v>
      </c>
      <c r="G29" s="98"/>
      <c r="H29" s="159">
        <f>SUM(I29:AB29)</f>
        <v>15</v>
      </c>
      <c r="I29" s="153">
        <v>1</v>
      </c>
      <c r="J29" s="154">
        <v>1</v>
      </c>
      <c r="K29" s="154"/>
      <c r="L29" s="154">
        <v>1</v>
      </c>
      <c r="M29" s="154"/>
      <c r="N29" s="154">
        <v>1</v>
      </c>
      <c r="O29" s="154">
        <v>1</v>
      </c>
      <c r="P29" s="154">
        <v>1</v>
      </c>
      <c r="Q29" s="154"/>
      <c r="R29" s="154">
        <v>1</v>
      </c>
      <c r="S29" s="154">
        <v>1</v>
      </c>
      <c r="T29" s="154">
        <v>1</v>
      </c>
      <c r="U29" s="154">
        <v>1</v>
      </c>
      <c r="V29" s="154">
        <v>1</v>
      </c>
      <c r="W29" s="154">
        <v>1</v>
      </c>
      <c r="X29" s="154">
        <v>1</v>
      </c>
      <c r="Y29" s="154">
        <v>1</v>
      </c>
      <c r="Z29" s="154"/>
      <c r="AA29" s="155">
        <v>1</v>
      </c>
      <c r="AB29" s="156"/>
      <c r="AC29" s="36">
        <f>SUM(AF29,AH29,AL29,AQ29,AU29,AX29,BC29)</f>
        <v>0</v>
      </c>
      <c r="AD29" s="31"/>
      <c r="AE29" s="43"/>
      <c r="AF29" s="36">
        <f>SUM(AG29)</f>
        <v>0</v>
      </c>
      <c r="AG29" s="97">
        <f>$G29*$I29</f>
        <v>0</v>
      </c>
      <c r="AH29" s="36">
        <f>SUM(AI29:AK29)*$G29</f>
        <v>0</v>
      </c>
      <c r="AI29" s="91">
        <f>$G29*$J29</f>
        <v>0</v>
      </c>
      <c r="AJ29" s="91">
        <f>$G29*$K29</f>
        <v>0</v>
      </c>
      <c r="AK29" s="97">
        <f>$G29*$L29</f>
        <v>0</v>
      </c>
      <c r="AL29" s="36">
        <f>SUM(AM29:AP29)</f>
        <v>0</v>
      </c>
      <c r="AM29" s="91">
        <f>$G29*$N29</f>
        <v>0</v>
      </c>
      <c r="AN29" s="91">
        <f>$G29*$O29</f>
        <v>0</v>
      </c>
      <c r="AO29" s="91">
        <f>$G29*$P29</f>
        <v>0</v>
      </c>
      <c r="AP29" s="97">
        <f>$G29*$Q29</f>
        <v>0</v>
      </c>
      <c r="AQ29" s="36">
        <f>SUM(AR29:AT29)</f>
        <v>0</v>
      </c>
      <c r="AR29" s="91">
        <f>$G29*$R29</f>
        <v>0</v>
      </c>
      <c r="AS29" s="91">
        <f>$G29*$S29</f>
        <v>0</v>
      </c>
      <c r="AT29" s="97">
        <f>$G29*$T29</f>
        <v>0</v>
      </c>
      <c r="AU29" s="36">
        <f>SUM(AV29:AW29)</f>
        <v>0</v>
      </c>
      <c r="AV29" s="91">
        <f>$G29*$U29</f>
        <v>0</v>
      </c>
      <c r="AW29" s="97">
        <f>$G29*$V29</f>
        <v>0</v>
      </c>
      <c r="AX29" s="36">
        <f>SUM(AY29:BB29)</f>
        <v>0</v>
      </c>
      <c r="AY29" s="91">
        <f>$G29*$W29</f>
        <v>0</v>
      </c>
      <c r="AZ29" s="91">
        <f>$G29*$X29</f>
        <v>0</v>
      </c>
      <c r="BA29" s="91">
        <f>$G29*$Y29</f>
        <v>0</v>
      </c>
      <c r="BB29" s="97">
        <f>$G29*$Z29</f>
        <v>0</v>
      </c>
      <c r="BC29" s="36">
        <f>SUM(BD29)</f>
        <v>0</v>
      </c>
      <c r="BD29" s="97">
        <f>$G29*$AA29</f>
        <v>0</v>
      </c>
      <c r="BE29" s="97">
        <f>$G29*$AB29</f>
        <v>0</v>
      </c>
      <c r="BF29" s="107" t="s">
        <v>27</v>
      </c>
    </row>
    <row r="30" spans="1:58" ht="27.6" hidden="1" outlineLevel="2" x14ac:dyDescent="0.3">
      <c r="A30" s="105"/>
      <c r="B30" s="17" t="s">
        <v>27</v>
      </c>
      <c r="C30" s="25"/>
      <c r="D30" s="18" t="s">
        <v>1159</v>
      </c>
      <c r="E30" s="86"/>
      <c r="F30" s="44"/>
      <c r="G30" s="48"/>
      <c r="H30" s="163"/>
      <c r="I30" s="53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8"/>
      <c r="AB30" s="147"/>
      <c r="AC30" s="44"/>
      <c r="AD30" s="30"/>
      <c r="AE30" s="45"/>
      <c r="AF30" s="44"/>
      <c r="AG30" s="51"/>
      <c r="AH30" s="44"/>
      <c r="AI30" s="30"/>
      <c r="AJ30" s="30"/>
      <c r="AK30" s="51"/>
      <c r="AL30" s="44"/>
      <c r="AM30" s="30"/>
      <c r="AN30" s="30"/>
      <c r="AO30" s="30"/>
      <c r="AP30" s="51"/>
      <c r="AQ30" s="44"/>
      <c r="AR30" s="30"/>
      <c r="AS30" s="30"/>
      <c r="AT30" s="51"/>
      <c r="AU30" s="44"/>
      <c r="AV30" s="30"/>
      <c r="AW30" s="51"/>
      <c r="AX30" s="44"/>
      <c r="AY30" s="30"/>
      <c r="AZ30" s="30"/>
      <c r="BA30" s="30"/>
      <c r="BB30" s="51"/>
      <c r="BC30" s="44"/>
      <c r="BD30" s="51"/>
      <c r="BE30" s="51"/>
      <c r="BF30" s="108"/>
    </row>
    <row r="31" spans="1:58" outlineLevel="1" collapsed="1" x14ac:dyDescent="0.3">
      <c r="A31" s="105"/>
      <c r="B31" s="5" t="s">
        <v>517</v>
      </c>
      <c r="C31" s="24" t="s">
        <v>27</v>
      </c>
      <c r="D31" s="10" t="s">
        <v>1160</v>
      </c>
      <c r="E31" s="90"/>
      <c r="F31" s="36" t="s">
        <v>514</v>
      </c>
      <c r="G31" s="98"/>
      <c r="H31" s="159">
        <f>SUM(I31:AB31)</f>
        <v>15</v>
      </c>
      <c r="I31" s="153">
        <v>1</v>
      </c>
      <c r="J31" s="154"/>
      <c r="K31" s="154">
        <v>1</v>
      </c>
      <c r="L31" s="154">
        <v>1</v>
      </c>
      <c r="M31" s="154"/>
      <c r="N31" s="154">
        <v>1</v>
      </c>
      <c r="O31" s="154">
        <v>1</v>
      </c>
      <c r="P31" s="154">
        <v>1</v>
      </c>
      <c r="Q31" s="154"/>
      <c r="R31" s="154">
        <v>1</v>
      </c>
      <c r="S31" s="154">
        <v>1</v>
      </c>
      <c r="T31" s="154">
        <v>1</v>
      </c>
      <c r="U31" s="154">
        <v>1</v>
      </c>
      <c r="V31" s="154">
        <v>1</v>
      </c>
      <c r="W31" s="154">
        <v>1</v>
      </c>
      <c r="X31" s="154">
        <v>1</v>
      </c>
      <c r="Y31" s="154">
        <v>1</v>
      </c>
      <c r="Z31" s="154"/>
      <c r="AA31" s="155">
        <v>1</v>
      </c>
      <c r="AB31" s="156"/>
      <c r="AC31" s="36">
        <f>SUM(AF31,AH31,AL31,AQ31,AU31,AX31,BC31)</f>
        <v>0</v>
      </c>
      <c r="AD31" s="31"/>
      <c r="AE31" s="43"/>
      <c r="AF31" s="36">
        <f>SUM(AG31)</f>
        <v>0</v>
      </c>
      <c r="AG31" s="97">
        <f>$G31*$I31</f>
        <v>0</v>
      </c>
      <c r="AH31" s="36">
        <f>SUM(AI31:AK31)*$G31</f>
        <v>0</v>
      </c>
      <c r="AI31" s="91">
        <f>$G31*$J31</f>
        <v>0</v>
      </c>
      <c r="AJ31" s="91">
        <f>$G31*$K31</f>
        <v>0</v>
      </c>
      <c r="AK31" s="97">
        <f>$G31*$L31</f>
        <v>0</v>
      </c>
      <c r="AL31" s="36">
        <f>SUM(AM31:AP31)</f>
        <v>0</v>
      </c>
      <c r="AM31" s="91">
        <f>$G31*$N31</f>
        <v>0</v>
      </c>
      <c r="AN31" s="91">
        <f>$G31*$O31</f>
        <v>0</v>
      </c>
      <c r="AO31" s="91">
        <f>$G31*$P31</f>
        <v>0</v>
      </c>
      <c r="AP31" s="97">
        <f>$G31*$Q31</f>
        <v>0</v>
      </c>
      <c r="AQ31" s="36">
        <f>SUM(AR31:AT31)</f>
        <v>0</v>
      </c>
      <c r="AR31" s="91">
        <f>$G31*$R31</f>
        <v>0</v>
      </c>
      <c r="AS31" s="91">
        <f>$G31*$S31</f>
        <v>0</v>
      </c>
      <c r="AT31" s="97">
        <f>$G31*$T31</f>
        <v>0</v>
      </c>
      <c r="AU31" s="36">
        <f>SUM(AV31:AW31)</f>
        <v>0</v>
      </c>
      <c r="AV31" s="91">
        <f>$G31*$U31</f>
        <v>0</v>
      </c>
      <c r="AW31" s="97">
        <f>$G31*$V31</f>
        <v>0</v>
      </c>
      <c r="AX31" s="36">
        <f>SUM(AY31:BB31)</f>
        <v>0</v>
      </c>
      <c r="AY31" s="91">
        <f>$G31*$W31</f>
        <v>0</v>
      </c>
      <c r="AZ31" s="91">
        <f>$G31*$X31</f>
        <v>0</v>
      </c>
      <c r="BA31" s="91">
        <f>$G31*$Y31</f>
        <v>0</v>
      </c>
      <c r="BB31" s="97">
        <f>$G31*$Z31</f>
        <v>0</v>
      </c>
      <c r="BC31" s="36">
        <f>SUM(BD31)</f>
        <v>0</v>
      </c>
      <c r="BD31" s="97">
        <f>$G31*$AA31</f>
        <v>0</v>
      </c>
      <c r="BE31" s="97">
        <f>$G31*$AB31</f>
        <v>0</v>
      </c>
      <c r="BF31" s="107" t="s">
        <v>27</v>
      </c>
    </row>
    <row r="32" spans="1:58" ht="27.6" hidden="1" outlineLevel="2" x14ac:dyDescent="0.3">
      <c r="A32" s="105"/>
      <c r="B32" s="17" t="s">
        <v>27</v>
      </c>
      <c r="C32" s="25"/>
      <c r="D32" s="18" t="s">
        <v>1161</v>
      </c>
      <c r="E32" s="86" t="s">
        <v>1162</v>
      </c>
      <c r="F32" s="44"/>
      <c r="G32" s="48"/>
      <c r="H32" s="163"/>
      <c r="I32" s="53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8"/>
      <c r="AB32" s="147"/>
      <c r="AC32" s="44"/>
      <c r="AD32" s="30"/>
      <c r="AE32" s="45"/>
      <c r="AF32" s="44"/>
      <c r="AG32" s="51"/>
      <c r="AH32" s="44"/>
      <c r="AI32" s="30"/>
      <c r="AJ32" s="30"/>
      <c r="AK32" s="51"/>
      <c r="AL32" s="44"/>
      <c r="AM32" s="30"/>
      <c r="AN32" s="30"/>
      <c r="AO32" s="30"/>
      <c r="AP32" s="51"/>
      <c r="AQ32" s="44"/>
      <c r="AR32" s="30"/>
      <c r="AS32" s="30"/>
      <c r="AT32" s="51"/>
      <c r="AU32" s="44"/>
      <c r="AV32" s="30"/>
      <c r="AW32" s="51"/>
      <c r="AX32" s="44"/>
      <c r="AY32" s="30"/>
      <c r="AZ32" s="30"/>
      <c r="BA32" s="30"/>
      <c r="BB32" s="51"/>
      <c r="BC32" s="44"/>
      <c r="BD32" s="51"/>
      <c r="BE32" s="51"/>
      <c r="BF32" s="108"/>
    </row>
    <row r="33" spans="1:58" outlineLevel="1" collapsed="1" x14ac:dyDescent="0.3">
      <c r="A33" s="105"/>
      <c r="B33" s="5" t="s">
        <v>517</v>
      </c>
      <c r="C33" s="24" t="s">
        <v>27</v>
      </c>
      <c r="D33" s="10" t="s">
        <v>1163</v>
      </c>
      <c r="E33" s="90"/>
      <c r="F33" s="36" t="s">
        <v>514</v>
      </c>
      <c r="G33" s="98"/>
      <c r="H33" s="159">
        <f>SUM(I33:AB33)</f>
        <v>81</v>
      </c>
      <c r="I33" s="153"/>
      <c r="J33" s="154">
        <v>6</v>
      </c>
      <c r="K33" s="154">
        <v>6</v>
      </c>
      <c r="L33" s="154">
        <v>6</v>
      </c>
      <c r="M33" s="154"/>
      <c r="N33" s="154">
        <v>6</v>
      </c>
      <c r="O33" s="154">
        <v>6</v>
      </c>
      <c r="P33" s="154">
        <v>3</v>
      </c>
      <c r="Q33" s="154"/>
      <c r="R33" s="154">
        <v>6</v>
      </c>
      <c r="S33" s="154">
        <v>6</v>
      </c>
      <c r="T33" s="154">
        <v>6</v>
      </c>
      <c r="U33" s="154">
        <v>6</v>
      </c>
      <c r="V33" s="154">
        <v>6</v>
      </c>
      <c r="W33" s="154">
        <v>3</v>
      </c>
      <c r="X33" s="154">
        <v>6</v>
      </c>
      <c r="Y33" s="154">
        <v>6</v>
      </c>
      <c r="Z33" s="154"/>
      <c r="AA33" s="155">
        <v>3</v>
      </c>
      <c r="AB33" s="156"/>
      <c r="AC33" s="36">
        <f>SUM(AF33,AH33,AL33,AQ33,AU33,AX33,BC33)</f>
        <v>0</v>
      </c>
      <c r="AD33" s="31"/>
      <c r="AE33" s="43"/>
      <c r="AF33" s="36">
        <f>SUM(AG33)</f>
        <v>0</v>
      </c>
      <c r="AG33" s="97">
        <f>$G33*$I33</f>
        <v>0</v>
      </c>
      <c r="AH33" s="36">
        <f>SUM(AI33:AK33)*$G33</f>
        <v>0</v>
      </c>
      <c r="AI33" s="91">
        <f>$G33*$J33</f>
        <v>0</v>
      </c>
      <c r="AJ33" s="91">
        <f>$G33*$K33</f>
        <v>0</v>
      </c>
      <c r="AK33" s="97">
        <f>$G33*$L33</f>
        <v>0</v>
      </c>
      <c r="AL33" s="36">
        <f>SUM(AM33:AP33)</f>
        <v>0</v>
      </c>
      <c r="AM33" s="91">
        <f>$G33*$N33</f>
        <v>0</v>
      </c>
      <c r="AN33" s="91">
        <f>$G33*$O33</f>
        <v>0</v>
      </c>
      <c r="AO33" s="91">
        <f>$G33*$P33</f>
        <v>0</v>
      </c>
      <c r="AP33" s="97">
        <f>$G33*$Q33</f>
        <v>0</v>
      </c>
      <c r="AQ33" s="36">
        <f>SUM(AR33:AT33)</f>
        <v>0</v>
      </c>
      <c r="AR33" s="91">
        <f>$G33*$R33</f>
        <v>0</v>
      </c>
      <c r="AS33" s="91">
        <f>$G33*$S33</f>
        <v>0</v>
      </c>
      <c r="AT33" s="97">
        <f>$G33*$T33</f>
        <v>0</v>
      </c>
      <c r="AU33" s="36">
        <f>SUM(AV33:AW33)</f>
        <v>0</v>
      </c>
      <c r="AV33" s="91">
        <f>$G33*$U33</f>
        <v>0</v>
      </c>
      <c r="AW33" s="97">
        <f>$G33*$V33</f>
        <v>0</v>
      </c>
      <c r="AX33" s="36">
        <f>SUM(AY33:BB33)</f>
        <v>0</v>
      </c>
      <c r="AY33" s="91">
        <f>$G33*$W33</f>
        <v>0</v>
      </c>
      <c r="AZ33" s="91">
        <f>$G33*$X33</f>
        <v>0</v>
      </c>
      <c r="BA33" s="91">
        <f>$G33*$Y33</f>
        <v>0</v>
      </c>
      <c r="BB33" s="97">
        <f>$G33*$Z33</f>
        <v>0</v>
      </c>
      <c r="BC33" s="36">
        <f>SUM(BD33)</f>
        <v>0</v>
      </c>
      <c r="BD33" s="97">
        <f>$G33*$AA33</f>
        <v>0</v>
      </c>
      <c r="BE33" s="97">
        <f>$G33*$AB33</f>
        <v>0</v>
      </c>
      <c r="BF33" s="107" t="s">
        <v>27</v>
      </c>
    </row>
    <row r="34" spans="1:58" ht="27.6" hidden="1" outlineLevel="2" x14ac:dyDescent="0.3">
      <c r="A34" s="105"/>
      <c r="B34" s="17" t="s">
        <v>27</v>
      </c>
      <c r="C34" s="25"/>
      <c r="D34" s="18" t="s">
        <v>1164</v>
      </c>
      <c r="E34" s="86" t="s">
        <v>1165</v>
      </c>
      <c r="F34" s="44"/>
      <c r="G34" s="48"/>
      <c r="H34" s="163"/>
      <c r="I34" s="53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8"/>
      <c r="AB34" s="147"/>
      <c r="AC34" s="44"/>
      <c r="AD34" s="30"/>
      <c r="AE34" s="45"/>
      <c r="AF34" s="44"/>
      <c r="AG34" s="51"/>
      <c r="AH34" s="44"/>
      <c r="AI34" s="30"/>
      <c r="AJ34" s="30"/>
      <c r="AK34" s="51"/>
      <c r="AL34" s="44"/>
      <c r="AM34" s="30"/>
      <c r="AN34" s="30"/>
      <c r="AO34" s="30"/>
      <c r="AP34" s="51"/>
      <c r="AQ34" s="44"/>
      <c r="AR34" s="30"/>
      <c r="AS34" s="30"/>
      <c r="AT34" s="51"/>
      <c r="AU34" s="44"/>
      <c r="AV34" s="30"/>
      <c r="AW34" s="51"/>
      <c r="AX34" s="44"/>
      <c r="AY34" s="30"/>
      <c r="AZ34" s="30"/>
      <c r="BA34" s="30"/>
      <c r="BB34" s="51"/>
      <c r="BC34" s="44"/>
      <c r="BD34" s="51"/>
      <c r="BE34" s="51"/>
      <c r="BF34" s="108"/>
    </row>
    <row r="35" spans="1:58" outlineLevel="1" collapsed="1" x14ac:dyDescent="0.3">
      <c r="A35" s="105"/>
      <c r="B35" s="5" t="s">
        <v>517</v>
      </c>
      <c r="C35" s="24" t="s">
        <v>27</v>
      </c>
      <c r="D35" s="10" t="s">
        <v>1166</v>
      </c>
      <c r="E35" s="90"/>
      <c r="F35" s="36" t="s">
        <v>514</v>
      </c>
      <c r="G35" s="98"/>
      <c r="H35" s="159">
        <f>SUM(I35:AB35)</f>
        <v>0</v>
      </c>
      <c r="I35" s="153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5"/>
      <c r="AB35" s="156"/>
      <c r="AC35" s="36">
        <f>SUM(AF35,AH35,AL35,AQ35,AU35,AX35,BC35)</f>
        <v>0</v>
      </c>
      <c r="AD35" s="31"/>
      <c r="AE35" s="43"/>
      <c r="AF35" s="36">
        <f>SUM(AG35)</f>
        <v>0</v>
      </c>
      <c r="AG35" s="97">
        <f>$G35*$I35</f>
        <v>0</v>
      </c>
      <c r="AH35" s="36">
        <f>SUM(AI35:AK35)*$G35</f>
        <v>0</v>
      </c>
      <c r="AI35" s="91">
        <f>$G35*$J35</f>
        <v>0</v>
      </c>
      <c r="AJ35" s="91">
        <f>$G35*$K35</f>
        <v>0</v>
      </c>
      <c r="AK35" s="97">
        <f>$G35*$L35</f>
        <v>0</v>
      </c>
      <c r="AL35" s="36">
        <f>SUM(AM35:AP35)</f>
        <v>0</v>
      </c>
      <c r="AM35" s="91">
        <f>$G35*$N35</f>
        <v>0</v>
      </c>
      <c r="AN35" s="91">
        <f>$G35*$O35</f>
        <v>0</v>
      </c>
      <c r="AO35" s="91">
        <f>$G35*$P35</f>
        <v>0</v>
      </c>
      <c r="AP35" s="97">
        <f>$G35*$Q35</f>
        <v>0</v>
      </c>
      <c r="AQ35" s="36">
        <f>SUM(AR35:AT35)</f>
        <v>0</v>
      </c>
      <c r="AR35" s="91">
        <f>$G35*$R35</f>
        <v>0</v>
      </c>
      <c r="AS35" s="91">
        <f>$G35*$S35</f>
        <v>0</v>
      </c>
      <c r="AT35" s="97">
        <f>$G35*$T35</f>
        <v>0</v>
      </c>
      <c r="AU35" s="36">
        <f>SUM(AV35:AW35)</f>
        <v>0</v>
      </c>
      <c r="AV35" s="91">
        <f>$G35*$U35</f>
        <v>0</v>
      </c>
      <c r="AW35" s="97">
        <f>$G35*$V35</f>
        <v>0</v>
      </c>
      <c r="AX35" s="36">
        <f>SUM(AY35:BB35)</f>
        <v>0</v>
      </c>
      <c r="AY35" s="91">
        <f>$G35*$W35</f>
        <v>0</v>
      </c>
      <c r="AZ35" s="91">
        <f>$G35*$X35</f>
        <v>0</v>
      </c>
      <c r="BA35" s="91">
        <f>$G35*$Y35</f>
        <v>0</v>
      </c>
      <c r="BB35" s="97">
        <f>$G35*$Z35</f>
        <v>0</v>
      </c>
      <c r="BC35" s="36">
        <f>SUM(BD35)</f>
        <v>0</v>
      </c>
      <c r="BD35" s="97">
        <f>$G35*$AA35</f>
        <v>0</v>
      </c>
      <c r="BE35" s="97">
        <f>$G35*$AB35</f>
        <v>0</v>
      </c>
      <c r="BF35" s="107" t="s">
        <v>27</v>
      </c>
    </row>
    <row r="36" spans="1:58" ht="27.6" hidden="1" outlineLevel="2" x14ac:dyDescent="0.3">
      <c r="A36" s="105"/>
      <c r="B36" s="17" t="s">
        <v>27</v>
      </c>
      <c r="C36" s="25"/>
      <c r="D36" s="18" t="s">
        <v>1167</v>
      </c>
      <c r="E36" s="86" t="s">
        <v>1168</v>
      </c>
      <c r="F36" s="44"/>
      <c r="G36" s="48"/>
      <c r="H36" s="163"/>
      <c r="I36" s="53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8"/>
      <c r="AB36" s="147"/>
      <c r="AC36" s="44"/>
      <c r="AD36" s="30"/>
      <c r="AE36" s="45"/>
      <c r="AF36" s="44"/>
      <c r="AG36" s="51"/>
      <c r="AH36" s="44"/>
      <c r="AI36" s="30"/>
      <c r="AJ36" s="30"/>
      <c r="AK36" s="51"/>
      <c r="AL36" s="44"/>
      <c r="AM36" s="30"/>
      <c r="AN36" s="30"/>
      <c r="AO36" s="30"/>
      <c r="AP36" s="51"/>
      <c r="AQ36" s="44"/>
      <c r="AR36" s="30"/>
      <c r="AS36" s="30"/>
      <c r="AT36" s="51"/>
      <c r="AU36" s="44"/>
      <c r="AV36" s="30"/>
      <c r="AW36" s="51"/>
      <c r="AX36" s="44"/>
      <c r="AY36" s="30"/>
      <c r="AZ36" s="30"/>
      <c r="BA36" s="30"/>
      <c r="BB36" s="51"/>
      <c r="BC36" s="44"/>
      <c r="BD36" s="51"/>
      <c r="BE36" s="51"/>
      <c r="BF36" s="108"/>
    </row>
    <row r="37" spans="1:58" outlineLevel="1" collapsed="1" x14ac:dyDescent="0.3">
      <c r="A37" s="105"/>
      <c r="B37" s="5" t="s">
        <v>517</v>
      </c>
      <c r="C37" s="24" t="s">
        <v>27</v>
      </c>
      <c r="D37" s="10" t="s">
        <v>1169</v>
      </c>
      <c r="E37" s="90"/>
      <c r="F37" s="36" t="s">
        <v>514</v>
      </c>
      <c r="G37" s="98"/>
      <c r="H37" s="159">
        <f>SUM(I37:AB37)</f>
        <v>45</v>
      </c>
      <c r="I37" s="153"/>
      <c r="J37" s="154"/>
      <c r="K37" s="154"/>
      <c r="L37" s="154">
        <v>4</v>
      </c>
      <c r="M37" s="154"/>
      <c r="N37" s="154">
        <v>4</v>
      </c>
      <c r="O37" s="154">
        <v>4</v>
      </c>
      <c r="P37" s="154">
        <v>2</v>
      </c>
      <c r="Q37" s="154"/>
      <c r="R37" s="154">
        <v>4</v>
      </c>
      <c r="S37" s="154">
        <v>4</v>
      </c>
      <c r="T37" s="154">
        <v>4</v>
      </c>
      <c r="U37" s="154">
        <v>4</v>
      </c>
      <c r="V37" s="154">
        <v>4</v>
      </c>
      <c r="W37" s="154">
        <v>2</v>
      </c>
      <c r="X37" s="154">
        <v>4</v>
      </c>
      <c r="Y37" s="154">
        <v>4</v>
      </c>
      <c r="Z37" s="154"/>
      <c r="AA37" s="155">
        <v>1</v>
      </c>
      <c r="AB37" s="156"/>
      <c r="AC37" s="36">
        <f>SUM(AF37,AH37,AL37,AQ37,AU37,AX37,BC37)</f>
        <v>0</v>
      </c>
      <c r="AD37" s="31"/>
      <c r="AE37" s="43"/>
      <c r="AF37" s="36">
        <f>SUM(AG37)</f>
        <v>0</v>
      </c>
      <c r="AG37" s="97">
        <f>$G37*$I37</f>
        <v>0</v>
      </c>
      <c r="AH37" s="36">
        <f>SUM(AI37:AK37)*$G37</f>
        <v>0</v>
      </c>
      <c r="AI37" s="91">
        <f>$G37*$J37</f>
        <v>0</v>
      </c>
      <c r="AJ37" s="91">
        <f>$G37*$K37</f>
        <v>0</v>
      </c>
      <c r="AK37" s="97">
        <f>$G37*$L37</f>
        <v>0</v>
      </c>
      <c r="AL37" s="36">
        <f>SUM(AM37:AP37)</f>
        <v>0</v>
      </c>
      <c r="AM37" s="91">
        <f>$G37*$N37</f>
        <v>0</v>
      </c>
      <c r="AN37" s="91">
        <f>$G37*$O37</f>
        <v>0</v>
      </c>
      <c r="AO37" s="91">
        <f>$G37*$P37</f>
        <v>0</v>
      </c>
      <c r="AP37" s="97">
        <f>$G37*$Q37</f>
        <v>0</v>
      </c>
      <c r="AQ37" s="36">
        <f>SUM(AR37:AT37)</f>
        <v>0</v>
      </c>
      <c r="AR37" s="91">
        <f>$G37*$R37</f>
        <v>0</v>
      </c>
      <c r="AS37" s="91">
        <f>$G37*$S37</f>
        <v>0</v>
      </c>
      <c r="AT37" s="97">
        <f>$G37*$T37</f>
        <v>0</v>
      </c>
      <c r="AU37" s="36">
        <f>SUM(AV37:AW37)</f>
        <v>0</v>
      </c>
      <c r="AV37" s="91">
        <f>$G37*$U37</f>
        <v>0</v>
      </c>
      <c r="AW37" s="97">
        <f>$G37*$V37</f>
        <v>0</v>
      </c>
      <c r="AX37" s="36">
        <f>SUM(AY37:BB37)</f>
        <v>0</v>
      </c>
      <c r="AY37" s="91">
        <f>$G37*$W37</f>
        <v>0</v>
      </c>
      <c r="AZ37" s="91">
        <f>$G37*$X37</f>
        <v>0</v>
      </c>
      <c r="BA37" s="91">
        <f>$G37*$Y37</f>
        <v>0</v>
      </c>
      <c r="BB37" s="97">
        <f>$G37*$Z37</f>
        <v>0</v>
      </c>
      <c r="BC37" s="36">
        <f>SUM(BD37)</f>
        <v>0</v>
      </c>
      <c r="BD37" s="97">
        <f>$G37*$AA37</f>
        <v>0</v>
      </c>
      <c r="BE37" s="97">
        <f>$G37*$AB37</f>
        <v>0</v>
      </c>
      <c r="BF37" s="107" t="s">
        <v>27</v>
      </c>
    </row>
    <row r="38" spans="1:58" ht="27.6" hidden="1" outlineLevel="2" x14ac:dyDescent="0.3">
      <c r="A38" s="105"/>
      <c r="B38" s="17" t="s">
        <v>27</v>
      </c>
      <c r="C38" s="25"/>
      <c r="D38" s="18" t="s">
        <v>1167</v>
      </c>
      <c r="E38" s="86" t="s">
        <v>1170</v>
      </c>
      <c r="F38" s="44"/>
      <c r="G38" s="48"/>
      <c r="H38" s="163"/>
      <c r="I38" s="53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8"/>
      <c r="AB38" s="147"/>
      <c r="AC38" s="44"/>
      <c r="AD38" s="30"/>
      <c r="AE38" s="45"/>
      <c r="AF38" s="44"/>
      <c r="AG38" s="51"/>
      <c r="AH38" s="44"/>
      <c r="AI38" s="30"/>
      <c r="AJ38" s="30"/>
      <c r="AK38" s="51"/>
      <c r="AL38" s="44"/>
      <c r="AM38" s="30"/>
      <c r="AN38" s="30"/>
      <c r="AO38" s="30"/>
      <c r="AP38" s="51"/>
      <c r="AQ38" s="44"/>
      <c r="AR38" s="30"/>
      <c r="AS38" s="30"/>
      <c r="AT38" s="51"/>
      <c r="AU38" s="44"/>
      <c r="AV38" s="30"/>
      <c r="AW38" s="51"/>
      <c r="AX38" s="44"/>
      <c r="AY38" s="30"/>
      <c r="AZ38" s="30"/>
      <c r="BA38" s="30"/>
      <c r="BB38" s="51"/>
      <c r="BC38" s="44"/>
      <c r="BD38" s="51"/>
      <c r="BE38" s="51"/>
      <c r="BF38" s="108"/>
    </row>
    <row r="39" spans="1:58" outlineLevel="1" collapsed="1" x14ac:dyDescent="0.3">
      <c r="A39" s="105"/>
      <c r="B39" s="5" t="s">
        <v>517</v>
      </c>
      <c r="C39" s="24" t="s">
        <v>27</v>
      </c>
      <c r="D39" s="10" t="s">
        <v>1171</v>
      </c>
      <c r="E39" s="90"/>
      <c r="F39" s="36" t="s">
        <v>514</v>
      </c>
      <c r="G39" s="98"/>
      <c r="H39" s="159">
        <f>SUM(I39:AB39)</f>
        <v>0</v>
      </c>
      <c r="I39" s="153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5"/>
      <c r="AB39" s="156"/>
      <c r="AC39" s="36">
        <f>SUM(AF39,AH39,AL39,AQ39,AU39,AX39,BC39)</f>
        <v>0</v>
      </c>
      <c r="AD39" s="31"/>
      <c r="AE39" s="43"/>
      <c r="AF39" s="36">
        <f>SUM(AG39)</f>
        <v>0</v>
      </c>
      <c r="AG39" s="97">
        <f>$G39*$I39</f>
        <v>0</v>
      </c>
      <c r="AH39" s="36">
        <f>SUM(AI39:AK39)*$G39</f>
        <v>0</v>
      </c>
      <c r="AI39" s="91">
        <f>$G39*$J39</f>
        <v>0</v>
      </c>
      <c r="AJ39" s="91">
        <f>$G39*$K39</f>
        <v>0</v>
      </c>
      <c r="AK39" s="97">
        <f>$G39*$L39</f>
        <v>0</v>
      </c>
      <c r="AL39" s="36">
        <f>SUM(AM39:AP39)</f>
        <v>0</v>
      </c>
      <c r="AM39" s="91">
        <f>$G39*$N39</f>
        <v>0</v>
      </c>
      <c r="AN39" s="91">
        <f>$G39*$O39</f>
        <v>0</v>
      </c>
      <c r="AO39" s="91">
        <f>$G39*$P39</f>
        <v>0</v>
      </c>
      <c r="AP39" s="97">
        <f>$G39*$Q39</f>
        <v>0</v>
      </c>
      <c r="AQ39" s="36">
        <f>SUM(AR39:AT39)</f>
        <v>0</v>
      </c>
      <c r="AR39" s="91">
        <f>$G39*$R39</f>
        <v>0</v>
      </c>
      <c r="AS39" s="91">
        <f>$G39*$S39</f>
        <v>0</v>
      </c>
      <c r="AT39" s="97">
        <f>$G39*$T39</f>
        <v>0</v>
      </c>
      <c r="AU39" s="36">
        <f>SUM(AV39:AW39)</f>
        <v>0</v>
      </c>
      <c r="AV39" s="91">
        <f>$G39*$U39</f>
        <v>0</v>
      </c>
      <c r="AW39" s="97">
        <f>$G39*$V39</f>
        <v>0</v>
      </c>
      <c r="AX39" s="36">
        <f>SUM(AY39:BB39)</f>
        <v>0</v>
      </c>
      <c r="AY39" s="91">
        <f>$G39*$W39</f>
        <v>0</v>
      </c>
      <c r="AZ39" s="91">
        <f>$G39*$X39</f>
        <v>0</v>
      </c>
      <c r="BA39" s="91">
        <f>$G39*$Y39</f>
        <v>0</v>
      </c>
      <c r="BB39" s="97">
        <f>$G39*$Z39</f>
        <v>0</v>
      </c>
      <c r="BC39" s="36">
        <f>SUM(BD39)</f>
        <v>0</v>
      </c>
      <c r="BD39" s="97">
        <f>$G39*$AA39</f>
        <v>0</v>
      </c>
      <c r="BE39" s="97">
        <f>$G39*$AB39</f>
        <v>0</v>
      </c>
      <c r="BF39" s="107" t="s">
        <v>27</v>
      </c>
    </row>
    <row r="40" spans="1:58" ht="27.6" hidden="1" outlineLevel="2" x14ac:dyDescent="0.3">
      <c r="A40" s="105"/>
      <c r="B40" s="17" t="s">
        <v>27</v>
      </c>
      <c r="C40" s="25"/>
      <c r="D40" s="18" t="s">
        <v>1167</v>
      </c>
      <c r="E40" s="86" t="s">
        <v>1172</v>
      </c>
      <c r="F40" s="44"/>
      <c r="G40" s="48"/>
      <c r="H40" s="163"/>
      <c r="I40" s="53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8"/>
      <c r="AB40" s="147"/>
      <c r="AC40" s="44"/>
      <c r="AD40" s="30"/>
      <c r="AE40" s="45"/>
      <c r="AF40" s="44"/>
      <c r="AG40" s="51"/>
      <c r="AH40" s="44"/>
      <c r="AI40" s="30"/>
      <c r="AJ40" s="30"/>
      <c r="AK40" s="51"/>
      <c r="AL40" s="44"/>
      <c r="AM40" s="30"/>
      <c r="AN40" s="30"/>
      <c r="AO40" s="30"/>
      <c r="AP40" s="51"/>
      <c r="AQ40" s="44"/>
      <c r="AR40" s="30"/>
      <c r="AS40" s="30"/>
      <c r="AT40" s="51"/>
      <c r="AU40" s="44"/>
      <c r="AV40" s="30"/>
      <c r="AW40" s="51"/>
      <c r="AX40" s="44"/>
      <c r="AY40" s="30"/>
      <c r="AZ40" s="30"/>
      <c r="BA40" s="30"/>
      <c r="BB40" s="51"/>
      <c r="BC40" s="44"/>
      <c r="BD40" s="51"/>
      <c r="BE40" s="51"/>
      <c r="BF40" s="108"/>
    </row>
    <row r="41" spans="1:58" s="12" customFormat="1" ht="15.6" x14ac:dyDescent="0.3">
      <c r="A41" s="103"/>
      <c r="B41" s="13" t="s">
        <v>508</v>
      </c>
      <c r="C41" s="22"/>
      <c r="D41" s="15" t="s">
        <v>414</v>
      </c>
      <c r="E41" s="88" t="s">
        <v>509</v>
      </c>
      <c r="F41" s="39"/>
      <c r="G41" s="46"/>
      <c r="H41" s="161"/>
      <c r="I41" s="127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4"/>
      <c r="AB41" s="144"/>
      <c r="AC41" s="39"/>
      <c r="AD41" s="28"/>
      <c r="AE41" s="40"/>
      <c r="AF41" s="39"/>
      <c r="AG41" s="49"/>
      <c r="AH41" s="39"/>
      <c r="AI41" s="28"/>
      <c r="AJ41" s="28"/>
      <c r="AK41" s="49"/>
      <c r="AL41" s="39"/>
      <c r="AM41" s="28"/>
      <c r="AN41" s="28"/>
      <c r="AO41" s="28"/>
      <c r="AP41" s="49"/>
      <c r="AQ41" s="39"/>
      <c r="AR41" s="28"/>
      <c r="AS41" s="28"/>
      <c r="AT41" s="49"/>
      <c r="AU41" s="39"/>
      <c r="AV41" s="28"/>
      <c r="AW41" s="49"/>
      <c r="AX41" s="39"/>
      <c r="AY41" s="28"/>
      <c r="AZ41" s="28"/>
      <c r="BA41" s="28"/>
      <c r="BB41" s="49"/>
      <c r="BC41" s="39"/>
      <c r="BD41" s="49"/>
      <c r="BE41" s="49"/>
      <c r="BF41" s="104"/>
    </row>
    <row r="42" spans="1:58" x14ac:dyDescent="0.3">
      <c r="A42" s="105"/>
      <c r="B42" s="20" t="s">
        <v>510</v>
      </c>
      <c r="C42" s="23"/>
      <c r="D42" s="21" t="s">
        <v>549</v>
      </c>
      <c r="E42" s="89"/>
      <c r="F42" s="41" t="s">
        <v>27</v>
      </c>
      <c r="G42" s="47" t="s">
        <v>27</v>
      </c>
      <c r="H42" s="162"/>
      <c r="I42" s="129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9"/>
      <c r="AB42" s="145"/>
      <c r="AC42" s="41">
        <f>SUM(AC43,AC44)</f>
        <v>0</v>
      </c>
      <c r="AD42" s="29">
        <f t="shared" ref="AD42:BE42" si="14">SUM(AD43,AD44)</f>
        <v>0</v>
      </c>
      <c r="AE42" s="42">
        <f t="shared" si="14"/>
        <v>0</v>
      </c>
      <c r="AF42" s="41">
        <f t="shared" si="14"/>
        <v>0</v>
      </c>
      <c r="AG42" s="50">
        <f t="shared" si="14"/>
        <v>0</v>
      </c>
      <c r="AH42" s="41">
        <f t="shared" si="14"/>
        <v>0</v>
      </c>
      <c r="AI42" s="29">
        <f t="shared" si="14"/>
        <v>0</v>
      </c>
      <c r="AJ42" s="29">
        <f t="shared" si="14"/>
        <v>0</v>
      </c>
      <c r="AK42" s="50">
        <f t="shared" si="14"/>
        <v>0</v>
      </c>
      <c r="AL42" s="41">
        <f t="shared" si="14"/>
        <v>0</v>
      </c>
      <c r="AM42" s="29">
        <f t="shared" si="14"/>
        <v>0</v>
      </c>
      <c r="AN42" s="29">
        <f t="shared" si="14"/>
        <v>0</v>
      </c>
      <c r="AO42" s="29">
        <f t="shared" si="14"/>
        <v>0</v>
      </c>
      <c r="AP42" s="50">
        <f t="shared" si="14"/>
        <v>0</v>
      </c>
      <c r="AQ42" s="41">
        <f t="shared" si="14"/>
        <v>0</v>
      </c>
      <c r="AR42" s="29">
        <f t="shared" si="14"/>
        <v>0</v>
      </c>
      <c r="AS42" s="29">
        <f t="shared" si="14"/>
        <v>0</v>
      </c>
      <c r="AT42" s="50">
        <f t="shared" si="14"/>
        <v>0</v>
      </c>
      <c r="AU42" s="41">
        <f t="shared" si="14"/>
        <v>0</v>
      </c>
      <c r="AV42" s="29">
        <f t="shared" si="14"/>
        <v>0</v>
      </c>
      <c r="AW42" s="50">
        <f t="shared" si="14"/>
        <v>0</v>
      </c>
      <c r="AX42" s="41">
        <f t="shared" si="14"/>
        <v>0</v>
      </c>
      <c r="AY42" s="29">
        <f t="shared" si="14"/>
        <v>0</v>
      </c>
      <c r="AZ42" s="29">
        <f t="shared" si="14"/>
        <v>0</v>
      </c>
      <c r="BA42" s="29">
        <f t="shared" si="14"/>
        <v>0</v>
      </c>
      <c r="BB42" s="50">
        <f t="shared" si="14"/>
        <v>0</v>
      </c>
      <c r="BC42" s="41">
        <f t="shared" si="14"/>
        <v>0</v>
      </c>
      <c r="BD42" s="50">
        <f t="shared" si="14"/>
        <v>0</v>
      </c>
      <c r="BE42" s="50">
        <f t="shared" si="14"/>
        <v>0</v>
      </c>
      <c r="BF42" s="106"/>
    </row>
    <row r="43" spans="1:58" outlineLevel="1" x14ac:dyDescent="0.3">
      <c r="A43" s="105"/>
      <c r="B43" s="5"/>
      <c r="C43" s="24"/>
      <c r="D43" s="10" t="s">
        <v>1173</v>
      </c>
      <c r="E43" s="90" t="s">
        <v>552</v>
      </c>
      <c r="F43" s="36" t="s">
        <v>514</v>
      </c>
      <c r="G43" s="98"/>
      <c r="H43" s="159">
        <f t="shared" ref="H43:H44" si="15">SUM(I43:AB43)</f>
        <v>52</v>
      </c>
      <c r="I43" s="153"/>
      <c r="J43" s="154"/>
      <c r="K43" s="154"/>
      <c r="L43" s="154">
        <v>6</v>
      </c>
      <c r="M43" s="154"/>
      <c r="N43" s="154">
        <v>7</v>
      </c>
      <c r="O43" s="154">
        <v>2</v>
      </c>
      <c r="P43" s="154"/>
      <c r="Q43" s="154"/>
      <c r="R43" s="157">
        <v>6</v>
      </c>
      <c r="S43" s="154">
        <v>4</v>
      </c>
      <c r="T43" s="154">
        <v>3</v>
      </c>
      <c r="U43" s="154">
        <v>6</v>
      </c>
      <c r="V43" s="154">
        <v>4</v>
      </c>
      <c r="W43" s="154"/>
      <c r="X43" s="154">
        <v>7</v>
      </c>
      <c r="Y43" s="154">
        <v>7</v>
      </c>
      <c r="Z43" s="154"/>
      <c r="AA43" s="154"/>
      <c r="AB43" s="154"/>
      <c r="AC43" s="36">
        <f t="shared" ref="AC43:AC44" si="16">SUM(AF43,AH43,AL43,AQ43,AU43,AX43,BC43)</f>
        <v>0</v>
      </c>
      <c r="AD43" s="31"/>
      <c r="AE43" s="43"/>
      <c r="AF43" s="36">
        <f t="shared" ref="AF43:AF44" si="17">SUM(AG43)</f>
        <v>0</v>
      </c>
      <c r="AG43" s="97">
        <f t="shared" ref="AG43:AG44" si="18">$G43*$I43</f>
        <v>0</v>
      </c>
      <c r="AH43" s="36">
        <f>SUM(AI43:AK43)*$G43</f>
        <v>0</v>
      </c>
      <c r="AI43" s="91">
        <f t="shared" ref="AI43:AI44" si="19">$G43*$J43</f>
        <v>0</v>
      </c>
      <c r="AJ43" s="91">
        <f t="shared" ref="AJ43:AJ44" si="20">$G43*$K43</f>
        <v>0</v>
      </c>
      <c r="AK43" s="97">
        <f t="shared" ref="AK43:AK44" si="21">$G43*$L43</f>
        <v>0</v>
      </c>
      <c r="AL43" s="36">
        <f>SUM(AM43:AP43)</f>
        <v>0</v>
      </c>
      <c r="AM43" s="91">
        <f>$G43*$N43</f>
        <v>0</v>
      </c>
      <c r="AN43" s="91">
        <f>$G43*$O43</f>
        <v>0</v>
      </c>
      <c r="AO43" s="91">
        <f>$G43*$P43</f>
        <v>0</v>
      </c>
      <c r="AP43" s="97">
        <f>$G43*$Q43</f>
        <v>0</v>
      </c>
      <c r="AQ43" s="36">
        <f>SUM(AR43:AT43)</f>
        <v>0</v>
      </c>
      <c r="AR43" s="91">
        <f>$G43*$R43</f>
        <v>0</v>
      </c>
      <c r="AS43" s="91">
        <f>$G43*$S43</f>
        <v>0</v>
      </c>
      <c r="AT43" s="97">
        <f>$G43*$T43</f>
        <v>0</v>
      </c>
      <c r="AU43" s="36">
        <f>SUM(AV43:AW43)</f>
        <v>0</v>
      </c>
      <c r="AV43" s="91">
        <f>$G43*$U43</f>
        <v>0</v>
      </c>
      <c r="AW43" s="97">
        <f>$G43*$V43</f>
        <v>0</v>
      </c>
      <c r="AX43" s="36">
        <f>SUM(AY43:BB43)</f>
        <v>0</v>
      </c>
      <c r="AY43" s="91">
        <f>$G43*$W43</f>
        <v>0</v>
      </c>
      <c r="AZ43" s="91">
        <f>$G43*$X43</f>
        <v>0</v>
      </c>
      <c r="BA43" s="91">
        <f>$G43*$Y43</f>
        <v>0</v>
      </c>
      <c r="BB43" s="97">
        <f>$G43*$Z43</f>
        <v>0</v>
      </c>
      <c r="BC43" s="36">
        <f>SUM(BD43)</f>
        <v>0</v>
      </c>
      <c r="BD43" s="97">
        <f>$G43*$AA43</f>
        <v>0</v>
      </c>
      <c r="BE43" s="97">
        <f t="shared" ref="BE43:BE44" si="22">$G43*$AB43</f>
        <v>0</v>
      </c>
      <c r="BF43" s="107" t="s">
        <v>27</v>
      </c>
    </row>
    <row r="44" spans="1:58" outlineLevel="1" collapsed="1" x14ac:dyDescent="0.3">
      <c r="A44" s="105"/>
      <c r="B44" s="5"/>
      <c r="C44" s="24"/>
      <c r="D44" s="10" t="s">
        <v>1174</v>
      </c>
      <c r="E44" s="90" t="s">
        <v>552</v>
      </c>
      <c r="F44" s="36" t="s">
        <v>514</v>
      </c>
      <c r="G44" s="98"/>
      <c r="H44" s="159">
        <f t="shared" si="15"/>
        <v>13</v>
      </c>
      <c r="I44" s="153"/>
      <c r="J44" s="154"/>
      <c r="K44" s="154"/>
      <c r="L44" s="154">
        <v>2</v>
      </c>
      <c r="M44" s="154"/>
      <c r="N44" s="154">
        <v>1</v>
      </c>
      <c r="O44" s="154">
        <v>2</v>
      </c>
      <c r="P44" s="154"/>
      <c r="Q44" s="154"/>
      <c r="R44" s="154">
        <v>1</v>
      </c>
      <c r="S44" s="154">
        <v>1</v>
      </c>
      <c r="T44" s="154">
        <v>1</v>
      </c>
      <c r="U44" s="154">
        <v>2</v>
      </c>
      <c r="V44" s="154">
        <v>1</v>
      </c>
      <c r="W44" s="154"/>
      <c r="X44" s="154">
        <v>1</v>
      </c>
      <c r="Y44" s="154">
        <v>1</v>
      </c>
      <c r="Z44" s="154"/>
      <c r="AA44" s="154"/>
      <c r="AB44" s="154"/>
      <c r="AC44" s="36">
        <f t="shared" si="16"/>
        <v>0</v>
      </c>
      <c r="AD44" s="31"/>
      <c r="AE44" s="43"/>
      <c r="AF44" s="36">
        <f t="shared" si="17"/>
        <v>0</v>
      </c>
      <c r="AG44" s="97">
        <f t="shared" si="18"/>
        <v>0</v>
      </c>
      <c r="AH44" s="36">
        <f>SUM(AI44:AK44)*$G44</f>
        <v>0</v>
      </c>
      <c r="AI44" s="91">
        <f t="shared" si="19"/>
        <v>0</v>
      </c>
      <c r="AJ44" s="91">
        <f t="shared" si="20"/>
        <v>0</v>
      </c>
      <c r="AK44" s="97">
        <f t="shared" si="21"/>
        <v>0</v>
      </c>
      <c r="AL44" s="36">
        <f>SUM(AM44:AP44)</f>
        <v>0</v>
      </c>
      <c r="AM44" s="91">
        <f>$G44*$N44</f>
        <v>0</v>
      </c>
      <c r="AN44" s="91">
        <f>$G44*$O44</f>
        <v>0</v>
      </c>
      <c r="AO44" s="91">
        <f>$G44*$P44</f>
        <v>0</v>
      </c>
      <c r="AP44" s="97">
        <f>$G44*$Q44</f>
        <v>0</v>
      </c>
      <c r="AQ44" s="36">
        <f>SUM(AR44:AT44)</f>
        <v>0</v>
      </c>
      <c r="AR44" s="91">
        <f>$G44*$R44</f>
        <v>0</v>
      </c>
      <c r="AS44" s="91">
        <f>$G44*$S44</f>
        <v>0</v>
      </c>
      <c r="AT44" s="97">
        <f>$G44*$T44</f>
        <v>0</v>
      </c>
      <c r="AU44" s="36">
        <f>SUM(AV44:AW44)</f>
        <v>0</v>
      </c>
      <c r="AV44" s="91">
        <f>$G44*$U44</f>
        <v>0</v>
      </c>
      <c r="AW44" s="97">
        <f>$G44*$V44</f>
        <v>0</v>
      </c>
      <c r="AX44" s="36">
        <f>SUM(AY44:BB44)</f>
        <v>0</v>
      </c>
      <c r="AY44" s="91">
        <f>$G44*$W44</f>
        <v>0</v>
      </c>
      <c r="AZ44" s="91">
        <f>$G44*$X44</f>
        <v>0</v>
      </c>
      <c r="BA44" s="91">
        <f>$G44*$Y44</f>
        <v>0</v>
      </c>
      <c r="BB44" s="97">
        <f>$G44*$Z44</f>
        <v>0</v>
      </c>
      <c r="BC44" s="36">
        <f>SUM(BD44)</f>
        <v>0</v>
      </c>
      <c r="BD44" s="97">
        <f>$G44*$AA44</f>
        <v>0</v>
      </c>
      <c r="BE44" s="97">
        <f t="shared" si="22"/>
        <v>0</v>
      </c>
      <c r="BF44" s="107" t="s">
        <v>27</v>
      </c>
    </row>
    <row r="45" spans="1:58" ht="69" hidden="1" outlineLevel="2" x14ac:dyDescent="0.3">
      <c r="A45" s="105"/>
      <c r="B45" s="17" t="s">
        <v>27</v>
      </c>
      <c r="C45" s="25"/>
      <c r="D45" s="18" t="s">
        <v>1175</v>
      </c>
      <c r="E45" s="86"/>
      <c r="F45" s="44"/>
      <c r="G45" s="48"/>
      <c r="H45" s="163"/>
      <c r="I45" s="53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 t="s">
        <v>1176</v>
      </c>
      <c r="U45" s="52"/>
      <c r="V45" s="52"/>
      <c r="W45" s="52"/>
      <c r="X45" s="52"/>
      <c r="Y45" s="52"/>
      <c r="Z45" s="52"/>
      <c r="AA45" s="8"/>
      <c r="AB45" s="147"/>
      <c r="AC45" s="44"/>
      <c r="AD45" s="30"/>
      <c r="AE45" s="45"/>
      <c r="AF45" s="44"/>
      <c r="AG45" s="51"/>
      <c r="AH45" s="44"/>
      <c r="AI45" s="30"/>
      <c r="AJ45" s="30"/>
      <c r="AK45" s="51"/>
      <c r="AL45" s="44"/>
      <c r="AM45" s="30"/>
      <c r="AN45" s="30"/>
      <c r="AO45" s="30"/>
      <c r="AP45" s="51"/>
      <c r="AQ45" s="44"/>
      <c r="AR45" s="30"/>
      <c r="AS45" s="30"/>
      <c r="AT45" s="51"/>
      <c r="AU45" s="44"/>
      <c r="AV45" s="30"/>
      <c r="AW45" s="51"/>
      <c r="AX45" s="44"/>
      <c r="AY45" s="30"/>
      <c r="AZ45" s="30"/>
      <c r="BA45" s="30"/>
      <c r="BB45" s="51"/>
      <c r="BC45" s="44"/>
      <c r="BD45" s="51"/>
      <c r="BE45" s="51"/>
      <c r="BF45" s="108"/>
    </row>
    <row r="46" spans="1:58" s="12" customFormat="1" ht="15.6" x14ac:dyDescent="0.3">
      <c r="A46" s="103"/>
      <c r="B46" s="13" t="s">
        <v>508</v>
      </c>
      <c r="C46" s="22"/>
      <c r="D46" s="15" t="s">
        <v>416</v>
      </c>
      <c r="E46" s="88" t="s">
        <v>509</v>
      </c>
      <c r="F46" s="39"/>
      <c r="G46" s="46"/>
      <c r="H46" s="161"/>
      <c r="I46" s="127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4"/>
      <c r="AB46" s="144"/>
      <c r="AC46" s="39"/>
      <c r="AD46" s="28"/>
      <c r="AE46" s="40"/>
      <c r="AF46" s="39"/>
      <c r="AG46" s="49"/>
      <c r="AH46" s="39"/>
      <c r="AI46" s="28"/>
      <c r="AJ46" s="28"/>
      <c r="AK46" s="49"/>
      <c r="AL46" s="39"/>
      <c r="AM46" s="28"/>
      <c r="AN46" s="28"/>
      <c r="AO46" s="28"/>
      <c r="AP46" s="49"/>
      <c r="AQ46" s="39"/>
      <c r="AR46" s="28"/>
      <c r="AS46" s="28"/>
      <c r="AT46" s="49"/>
      <c r="AU46" s="39"/>
      <c r="AV46" s="28"/>
      <c r="AW46" s="49"/>
      <c r="AX46" s="39"/>
      <c r="AY46" s="28"/>
      <c r="AZ46" s="28"/>
      <c r="BA46" s="28"/>
      <c r="BB46" s="49"/>
      <c r="BC46" s="39"/>
      <c r="BD46" s="49"/>
      <c r="BE46" s="49"/>
      <c r="BF46" s="104"/>
    </row>
    <row r="47" spans="1:58" x14ac:dyDescent="0.3">
      <c r="A47" s="105"/>
      <c r="B47" s="20" t="s">
        <v>510</v>
      </c>
      <c r="C47" s="23"/>
      <c r="D47" s="21" t="s">
        <v>416</v>
      </c>
      <c r="E47" s="89"/>
      <c r="F47" s="41" t="s">
        <v>27</v>
      </c>
      <c r="G47" s="47" t="s">
        <v>27</v>
      </c>
      <c r="H47" s="162"/>
      <c r="I47" s="129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9"/>
      <c r="AB47" s="145"/>
      <c r="AC47" s="41">
        <f>SUM(AC48,AC50,AC52)</f>
        <v>0</v>
      </c>
      <c r="AD47" s="29">
        <f t="shared" ref="AD47:BE47" si="23">SUM(AD48,AD50,AD52)</f>
        <v>0</v>
      </c>
      <c r="AE47" s="42">
        <f t="shared" si="23"/>
        <v>0</v>
      </c>
      <c r="AF47" s="41">
        <f t="shared" si="23"/>
        <v>0</v>
      </c>
      <c r="AG47" s="50">
        <f t="shared" si="23"/>
        <v>0</v>
      </c>
      <c r="AH47" s="41">
        <f t="shared" si="23"/>
        <v>0</v>
      </c>
      <c r="AI47" s="29">
        <f t="shared" si="23"/>
        <v>0</v>
      </c>
      <c r="AJ47" s="29">
        <f t="shared" si="23"/>
        <v>0</v>
      </c>
      <c r="AK47" s="50">
        <f t="shared" si="23"/>
        <v>0</v>
      </c>
      <c r="AL47" s="41">
        <f t="shared" si="23"/>
        <v>0</v>
      </c>
      <c r="AM47" s="29">
        <f t="shared" si="23"/>
        <v>0</v>
      </c>
      <c r="AN47" s="29">
        <f t="shared" si="23"/>
        <v>0</v>
      </c>
      <c r="AO47" s="29">
        <f t="shared" si="23"/>
        <v>0</v>
      </c>
      <c r="AP47" s="50">
        <f t="shared" si="23"/>
        <v>0</v>
      </c>
      <c r="AQ47" s="41">
        <f t="shared" si="23"/>
        <v>0</v>
      </c>
      <c r="AR47" s="29">
        <f t="shared" si="23"/>
        <v>0</v>
      </c>
      <c r="AS47" s="29">
        <f t="shared" si="23"/>
        <v>0</v>
      </c>
      <c r="AT47" s="50">
        <f t="shared" si="23"/>
        <v>0</v>
      </c>
      <c r="AU47" s="41">
        <f t="shared" si="23"/>
        <v>0</v>
      </c>
      <c r="AV47" s="29">
        <f t="shared" si="23"/>
        <v>0</v>
      </c>
      <c r="AW47" s="50">
        <f t="shared" si="23"/>
        <v>0</v>
      </c>
      <c r="AX47" s="41">
        <f t="shared" si="23"/>
        <v>0</v>
      </c>
      <c r="AY47" s="29">
        <f t="shared" si="23"/>
        <v>0</v>
      </c>
      <c r="AZ47" s="29">
        <f t="shared" si="23"/>
        <v>0</v>
      </c>
      <c r="BA47" s="29">
        <f t="shared" si="23"/>
        <v>0</v>
      </c>
      <c r="BB47" s="50">
        <f t="shared" si="23"/>
        <v>0</v>
      </c>
      <c r="BC47" s="41">
        <f t="shared" si="23"/>
        <v>0</v>
      </c>
      <c r="BD47" s="50">
        <f t="shared" si="23"/>
        <v>0</v>
      </c>
      <c r="BE47" s="50">
        <f t="shared" si="23"/>
        <v>0</v>
      </c>
      <c r="BF47" s="106"/>
    </row>
    <row r="48" spans="1:58" outlineLevel="1" collapsed="1" x14ac:dyDescent="0.3">
      <c r="A48" s="105"/>
      <c r="B48" s="5" t="s">
        <v>512</v>
      </c>
      <c r="C48" s="24" t="s">
        <v>27</v>
      </c>
      <c r="D48" s="10" t="s">
        <v>1177</v>
      </c>
      <c r="E48" s="90"/>
      <c r="F48" s="36" t="s">
        <v>514</v>
      </c>
      <c r="G48" s="98"/>
      <c r="H48" s="159">
        <f>SUM(I48:AB48)</f>
        <v>28</v>
      </c>
      <c r="I48" s="153"/>
      <c r="J48" s="154"/>
      <c r="K48" s="154">
        <v>2</v>
      </c>
      <c r="L48" s="154">
        <v>2</v>
      </c>
      <c r="M48" s="154"/>
      <c r="N48" s="154">
        <v>2</v>
      </c>
      <c r="O48" s="154">
        <v>2</v>
      </c>
      <c r="P48" s="154">
        <v>2</v>
      </c>
      <c r="Q48" s="154"/>
      <c r="R48" s="154">
        <v>2</v>
      </c>
      <c r="S48" s="154">
        <v>2</v>
      </c>
      <c r="T48" s="154">
        <v>2</v>
      </c>
      <c r="U48" s="154">
        <v>2</v>
      </c>
      <c r="V48" s="154">
        <v>2</v>
      </c>
      <c r="W48" s="154">
        <v>2</v>
      </c>
      <c r="X48" s="154">
        <v>2</v>
      </c>
      <c r="Y48" s="154">
        <v>2</v>
      </c>
      <c r="Z48" s="154"/>
      <c r="AA48" s="155">
        <v>2</v>
      </c>
      <c r="AB48" s="156"/>
      <c r="AC48" s="36">
        <f>SUM(AF48,AH48,AL48,AQ48,AU48,AX48,BC48)</f>
        <v>0</v>
      </c>
      <c r="AD48" s="31"/>
      <c r="AE48" s="43"/>
      <c r="AF48" s="36">
        <f>SUM(AG48)</f>
        <v>0</v>
      </c>
      <c r="AG48" s="97">
        <f>$G48*$I48</f>
        <v>0</v>
      </c>
      <c r="AH48" s="36">
        <f>SUM(AI48:AK48)*$G48</f>
        <v>0</v>
      </c>
      <c r="AI48" s="91">
        <f>$G48*$J48</f>
        <v>0</v>
      </c>
      <c r="AJ48" s="91">
        <f>$G48*$K48</f>
        <v>0</v>
      </c>
      <c r="AK48" s="97">
        <f>$G48*$L48</f>
        <v>0</v>
      </c>
      <c r="AL48" s="36">
        <f>SUM(AM48:AP48)</f>
        <v>0</v>
      </c>
      <c r="AM48" s="91">
        <f>$G48*$N48</f>
        <v>0</v>
      </c>
      <c r="AN48" s="91">
        <f>$G48*$O48</f>
        <v>0</v>
      </c>
      <c r="AO48" s="91">
        <f>$G48*$P48</f>
        <v>0</v>
      </c>
      <c r="AP48" s="97">
        <f>$G48*$Q48</f>
        <v>0</v>
      </c>
      <c r="AQ48" s="36">
        <f>SUM(AR48:AT48)</f>
        <v>0</v>
      </c>
      <c r="AR48" s="91">
        <f>$G48*$R48</f>
        <v>0</v>
      </c>
      <c r="AS48" s="91">
        <f>$G48*$S48</f>
        <v>0</v>
      </c>
      <c r="AT48" s="97">
        <f>$G48*$T48</f>
        <v>0</v>
      </c>
      <c r="AU48" s="36">
        <f>SUM(AV48:AW48)</f>
        <v>0</v>
      </c>
      <c r="AV48" s="91">
        <f>$G48*$U48</f>
        <v>0</v>
      </c>
      <c r="AW48" s="97">
        <f>$G48*$V48</f>
        <v>0</v>
      </c>
      <c r="AX48" s="36">
        <f>SUM(AY48:BB48)</f>
        <v>0</v>
      </c>
      <c r="AY48" s="91">
        <f>$G48*$W48</f>
        <v>0</v>
      </c>
      <c r="AZ48" s="91">
        <f>$G48*$X48</f>
        <v>0</v>
      </c>
      <c r="BA48" s="91">
        <f>$G48*$Y48</f>
        <v>0</v>
      </c>
      <c r="BB48" s="97">
        <f>$G48*$Z48</f>
        <v>0</v>
      </c>
      <c r="BC48" s="36">
        <f>SUM(BD48)</f>
        <v>0</v>
      </c>
      <c r="BD48" s="97">
        <f>$G48*$AA48</f>
        <v>0</v>
      </c>
      <c r="BE48" s="97">
        <f>$G48*$AB48</f>
        <v>0</v>
      </c>
      <c r="BF48" s="107" t="s">
        <v>27</v>
      </c>
    </row>
    <row r="49" spans="1:58" ht="27.6" hidden="1" outlineLevel="2" x14ac:dyDescent="0.3">
      <c r="A49" s="105"/>
      <c r="B49" s="17"/>
      <c r="C49" s="25"/>
      <c r="D49" s="18" t="s">
        <v>1167</v>
      </c>
      <c r="E49" s="86" t="s">
        <v>1178</v>
      </c>
      <c r="F49" s="44"/>
      <c r="G49" s="48"/>
      <c r="H49" s="163"/>
      <c r="I49" s="53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8"/>
      <c r="AB49" s="147"/>
      <c r="AC49" s="44"/>
      <c r="AD49" s="30"/>
      <c r="AE49" s="45"/>
      <c r="AF49" s="44"/>
      <c r="AG49" s="51"/>
      <c r="AH49" s="44"/>
      <c r="AI49" s="30"/>
      <c r="AJ49" s="30"/>
      <c r="AK49" s="51"/>
      <c r="AL49" s="44"/>
      <c r="AM49" s="30"/>
      <c r="AN49" s="30"/>
      <c r="AO49" s="30"/>
      <c r="AP49" s="51"/>
      <c r="AQ49" s="44"/>
      <c r="AR49" s="30"/>
      <c r="AS49" s="30"/>
      <c r="AT49" s="51"/>
      <c r="AU49" s="44"/>
      <c r="AV49" s="30"/>
      <c r="AW49" s="51"/>
      <c r="AX49" s="44"/>
      <c r="AY49" s="30"/>
      <c r="AZ49" s="30"/>
      <c r="BA49" s="30"/>
      <c r="BB49" s="51"/>
      <c r="BC49" s="44"/>
      <c r="BD49" s="51"/>
      <c r="BE49" s="51"/>
      <c r="BF49" s="108"/>
    </row>
    <row r="50" spans="1:58" outlineLevel="1" collapsed="1" x14ac:dyDescent="0.3">
      <c r="A50" s="105"/>
      <c r="B50" s="5" t="s">
        <v>515</v>
      </c>
      <c r="C50" s="24" t="s">
        <v>27</v>
      </c>
      <c r="D50" s="10" t="s">
        <v>1179</v>
      </c>
      <c r="E50" s="90"/>
      <c r="F50" s="36" t="s">
        <v>514</v>
      </c>
      <c r="G50" s="98"/>
      <c r="H50" s="159">
        <f>SUM(I50:AB50)</f>
        <v>26</v>
      </c>
      <c r="I50" s="153"/>
      <c r="J50" s="154"/>
      <c r="K50" s="154"/>
      <c r="L50" s="154">
        <v>2</v>
      </c>
      <c r="M50" s="154"/>
      <c r="N50" s="154">
        <v>2</v>
      </c>
      <c r="O50" s="154">
        <v>2</v>
      </c>
      <c r="P50" s="154">
        <v>2</v>
      </c>
      <c r="Q50" s="154"/>
      <c r="R50" s="154">
        <v>2</v>
      </c>
      <c r="S50" s="154">
        <v>2</v>
      </c>
      <c r="T50" s="154">
        <v>2</v>
      </c>
      <c r="U50" s="154">
        <v>2</v>
      </c>
      <c r="V50" s="154">
        <v>2</v>
      </c>
      <c r="W50" s="154">
        <v>2</v>
      </c>
      <c r="X50" s="154">
        <v>2</v>
      </c>
      <c r="Y50" s="154">
        <v>2</v>
      </c>
      <c r="Z50" s="154"/>
      <c r="AA50" s="155">
        <v>2</v>
      </c>
      <c r="AB50" s="156"/>
      <c r="AC50" s="36">
        <f>SUM(AF50,AH50,AL50,AQ50,AU50,AX50,BC50)</f>
        <v>0</v>
      </c>
      <c r="AD50" s="31"/>
      <c r="AE50" s="43"/>
      <c r="AF50" s="36">
        <f>SUM(AG50)</f>
        <v>0</v>
      </c>
      <c r="AG50" s="97">
        <f>$G50*$I50</f>
        <v>0</v>
      </c>
      <c r="AH50" s="36">
        <f>SUM(AI50:AK50)*$G50</f>
        <v>0</v>
      </c>
      <c r="AI50" s="91">
        <f>$G50*$J50</f>
        <v>0</v>
      </c>
      <c r="AJ50" s="91">
        <f>$G50*$K50</f>
        <v>0</v>
      </c>
      <c r="AK50" s="97">
        <f>$G50*$L50</f>
        <v>0</v>
      </c>
      <c r="AL50" s="36">
        <f>SUM(AM50:AP50)</f>
        <v>0</v>
      </c>
      <c r="AM50" s="91">
        <f>$G50*$N50</f>
        <v>0</v>
      </c>
      <c r="AN50" s="91">
        <f>$G50*$O50</f>
        <v>0</v>
      </c>
      <c r="AO50" s="91">
        <f>$G50*$P50</f>
        <v>0</v>
      </c>
      <c r="AP50" s="97">
        <f>$G50*$Q50</f>
        <v>0</v>
      </c>
      <c r="AQ50" s="36">
        <f>SUM(AR50:AT50)</f>
        <v>0</v>
      </c>
      <c r="AR50" s="91">
        <f>$G50*$R50</f>
        <v>0</v>
      </c>
      <c r="AS50" s="91">
        <f>$G50*$S50</f>
        <v>0</v>
      </c>
      <c r="AT50" s="97">
        <f>$G50*$T50</f>
        <v>0</v>
      </c>
      <c r="AU50" s="36">
        <f>SUM(AV50:AW50)</f>
        <v>0</v>
      </c>
      <c r="AV50" s="91">
        <f>$G50*$U50</f>
        <v>0</v>
      </c>
      <c r="AW50" s="97">
        <f>$G50*$V50</f>
        <v>0</v>
      </c>
      <c r="AX50" s="36">
        <f>SUM(AY50:BB50)</f>
        <v>0</v>
      </c>
      <c r="AY50" s="91">
        <f>$G50*$W50</f>
        <v>0</v>
      </c>
      <c r="AZ50" s="91">
        <f>$G50*$X50</f>
        <v>0</v>
      </c>
      <c r="BA50" s="91">
        <f>$G50*$Y50</f>
        <v>0</v>
      </c>
      <c r="BB50" s="97">
        <f>$G50*$Z50</f>
        <v>0</v>
      </c>
      <c r="BC50" s="36">
        <f>SUM(BD50)</f>
        <v>0</v>
      </c>
      <c r="BD50" s="97">
        <f>$G50*$AA50</f>
        <v>0</v>
      </c>
      <c r="BE50" s="97">
        <f>$G50*$AB50</f>
        <v>0</v>
      </c>
      <c r="BF50" s="107" t="s">
        <v>27</v>
      </c>
    </row>
    <row r="51" spans="1:58" ht="27.6" hidden="1" outlineLevel="2" x14ac:dyDescent="0.3">
      <c r="A51" s="105"/>
      <c r="B51" s="17" t="s">
        <v>27</v>
      </c>
      <c r="C51" s="25"/>
      <c r="D51" s="18" t="s">
        <v>1167</v>
      </c>
      <c r="E51" s="86" t="s">
        <v>1180</v>
      </c>
      <c r="F51" s="44"/>
      <c r="G51" s="48"/>
      <c r="H51" s="163"/>
      <c r="I51" s="53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8"/>
      <c r="AB51" s="147"/>
      <c r="AC51" s="44"/>
      <c r="AD51" s="30"/>
      <c r="AE51" s="45"/>
      <c r="AF51" s="44"/>
      <c r="AG51" s="51"/>
      <c r="AH51" s="44"/>
      <c r="AI51" s="30"/>
      <c r="AJ51" s="30"/>
      <c r="AK51" s="51"/>
      <c r="AL51" s="44"/>
      <c r="AM51" s="30"/>
      <c r="AN51" s="30"/>
      <c r="AO51" s="30"/>
      <c r="AP51" s="51"/>
      <c r="AQ51" s="44"/>
      <c r="AR51" s="30"/>
      <c r="AS51" s="30"/>
      <c r="AT51" s="51"/>
      <c r="AU51" s="44"/>
      <c r="AV51" s="30"/>
      <c r="AW51" s="51"/>
      <c r="AX51" s="44"/>
      <c r="AY51" s="30"/>
      <c r="AZ51" s="30"/>
      <c r="BA51" s="30"/>
      <c r="BB51" s="51"/>
      <c r="BC51" s="44"/>
      <c r="BD51" s="51"/>
      <c r="BE51" s="51"/>
      <c r="BF51" s="108"/>
    </row>
    <row r="52" spans="1:58" outlineLevel="1" collapsed="1" x14ac:dyDescent="0.3">
      <c r="A52" s="105"/>
      <c r="B52" s="5" t="s">
        <v>517</v>
      </c>
      <c r="C52" s="24" t="s">
        <v>27</v>
      </c>
      <c r="D52" s="10" t="s">
        <v>1181</v>
      </c>
      <c r="E52" s="90"/>
      <c r="F52" s="36" t="s">
        <v>514</v>
      </c>
      <c r="G52" s="98"/>
      <c r="H52" s="159">
        <f>SUM(I52:AB52)</f>
        <v>0</v>
      </c>
      <c r="I52" s="153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5"/>
      <c r="AB52" s="156"/>
      <c r="AC52" s="36">
        <f>SUM(AF52,AH52,AL52,AQ52,AU52,AX52,BC52)</f>
        <v>0</v>
      </c>
      <c r="AD52" s="31"/>
      <c r="AE52" s="43"/>
      <c r="AF52" s="36">
        <f>SUM(AG52)</f>
        <v>0</v>
      </c>
      <c r="AG52" s="97">
        <f>$G52*$I52</f>
        <v>0</v>
      </c>
      <c r="AH52" s="36">
        <f>SUM(AI52:AK52)*$G52</f>
        <v>0</v>
      </c>
      <c r="AI52" s="91">
        <f>$G52*$J52</f>
        <v>0</v>
      </c>
      <c r="AJ52" s="91">
        <f>$G52*$K52</f>
        <v>0</v>
      </c>
      <c r="AK52" s="97">
        <f>$G52*$L52</f>
        <v>0</v>
      </c>
      <c r="AL52" s="36">
        <f>SUM(AM52:AP52)</f>
        <v>0</v>
      </c>
      <c r="AM52" s="91">
        <f>$G52*$N52</f>
        <v>0</v>
      </c>
      <c r="AN52" s="91">
        <f>$G52*$O52</f>
        <v>0</v>
      </c>
      <c r="AO52" s="91">
        <f>$G52*$P52</f>
        <v>0</v>
      </c>
      <c r="AP52" s="97">
        <f>$G52*$Q52</f>
        <v>0</v>
      </c>
      <c r="AQ52" s="36">
        <f>SUM(AR52:AT52)</f>
        <v>0</v>
      </c>
      <c r="AR52" s="91">
        <f>$G52*$R52</f>
        <v>0</v>
      </c>
      <c r="AS52" s="91">
        <f>$G52*$S52</f>
        <v>0</v>
      </c>
      <c r="AT52" s="97">
        <f>$G52*$T52</f>
        <v>0</v>
      </c>
      <c r="AU52" s="36">
        <f>SUM(AV52:AW52)</f>
        <v>0</v>
      </c>
      <c r="AV52" s="91">
        <f>$G52*$U52</f>
        <v>0</v>
      </c>
      <c r="AW52" s="97">
        <f>$G52*$V52</f>
        <v>0</v>
      </c>
      <c r="AX52" s="36">
        <f>SUM(AY52:BB52)</f>
        <v>0</v>
      </c>
      <c r="AY52" s="91">
        <f>$G52*$W52</f>
        <v>0</v>
      </c>
      <c r="AZ52" s="91">
        <f>$G52*$X52</f>
        <v>0</v>
      </c>
      <c r="BA52" s="91">
        <f>$G52*$Y52</f>
        <v>0</v>
      </c>
      <c r="BB52" s="97">
        <f>$G52*$Z52</f>
        <v>0</v>
      </c>
      <c r="BC52" s="36">
        <f>SUM(BD52)</f>
        <v>0</v>
      </c>
      <c r="BD52" s="97">
        <f>$G52*$AA52</f>
        <v>0</v>
      </c>
      <c r="BE52" s="97">
        <f>$G52*$AB52</f>
        <v>0</v>
      </c>
      <c r="BF52" s="107" t="s">
        <v>27</v>
      </c>
    </row>
    <row r="53" spans="1:58" ht="27.6" hidden="1" outlineLevel="2" x14ac:dyDescent="0.3">
      <c r="A53" s="105"/>
      <c r="B53" s="17" t="s">
        <v>27</v>
      </c>
      <c r="C53" s="25"/>
      <c r="D53" s="18" t="s">
        <v>1167</v>
      </c>
      <c r="E53" s="86" t="s">
        <v>1182</v>
      </c>
      <c r="F53" s="44"/>
      <c r="G53" s="48"/>
      <c r="H53" s="163"/>
      <c r="I53" s="53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8"/>
      <c r="AB53" s="147"/>
      <c r="AC53" s="44"/>
      <c r="AD53" s="30"/>
      <c r="AE53" s="45"/>
      <c r="AF53" s="44"/>
      <c r="AG53" s="51"/>
      <c r="AH53" s="44"/>
      <c r="AI53" s="30"/>
      <c r="AJ53" s="30"/>
      <c r="AK53" s="51"/>
      <c r="AL53" s="44"/>
      <c r="AM53" s="30"/>
      <c r="AN53" s="30"/>
      <c r="AO53" s="30"/>
      <c r="AP53" s="51"/>
      <c r="AQ53" s="44"/>
      <c r="AR53" s="30"/>
      <c r="AS53" s="30"/>
      <c r="AT53" s="51"/>
      <c r="AU53" s="44"/>
      <c r="AV53" s="30"/>
      <c r="AW53" s="51"/>
      <c r="AX53" s="44"/>
      <c r="AY53" s="30"/>
      <c r="AZ53" s="30"/>
      <c r="BA53" s="30"/>
      <c r="BB53" s="51"/>
      <c r="BC53" s="44"/>
      <c r="BD53" s="51"/>
      <c r="BE53" s="51"/>
      <c r="BF53" s="108"/>
    </row>
    <row r="54" spans="1:58" s="12" customFormat="1" ht="15.6" x14ac:dyDescent="0.3">
      <c r="A54" s="103"/>
      <c r="B54" s="13" t="s">
        <v>508</v>
      </c>
      <c r="C54" s="22"/>
      <c r="D54" s="15" t="s">
        <v>196</v>
      </c>
      <c r="E54" s="88" t="s">
        <v>509</v>
      </c>
      <c r="F54" s="39"/>
      <c r="G54" s="46"/>
      <c r="H54" s="161"/>
      <c r="I54" s="127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4"/>
      <c r="AB54" s="144"/>
      <c r="AC54" s="39"/>
      <c r="AD54" s="28"/>
      <c r="AE54" s="40"/>
      <c r="AF54" s="39"/>
      <c r="AG54" s="49"/>
      <c r="AH54" s="39"/>
      <c r="AI54" s="28"/>
      <c r="AJ54" s="28"/>
      <c r="AK54" s="49"/>
      <c r="AL54" s="39"/>
      <c r="AM54" s="28"/>
      <c r="AN54" s="28"/>
      <c r="AO54" s="28"/>
      <c r="AP54" s="49"/>
      <c r="AQ54" s="39"/>
      <c r="AR54" s="28"/>
      <c r="AS54" s="28"/>
      <c r="AT54" s="49"/>
      <c r="AU54" s="39"/>
      <c r="AV54" s="28"/>
      <c r="AW54" s="49"/>
      <c r="AX54" s="39"/>
      <c r="AY54" s="28"/>
      <c r="AZ54" s="28"/>
      <c r="BA54" s="28"/>
      <c r="BB54" s="49"/>
      <c r="BC54" s="39"/>
      <c r="BD54" s="49"/>
      <c r="BE54" s="49"/>
      <c r="BF54" s="104"/>
    </row>
    <row r="55" spans="1:58" x14ac:dyDescent="0.3">
      <c r="A55" s="105"/>
      <c r="B55" s="20" t="s">
        <v>510</v>
      </c>
      <c r="C55" s="23"/>
      <c r="D55" s="21" t="s">
        <v>580</v>
      </c>
      <c r="E55" s="89"/>
      <c r="F55" s="41" t="s">
        <v>27</v>
      </c>
      <c r="G55" s="47" t="s">
        <v>27</v>
      </c>
      <c r="H55" s="162"/>
      <c r="I55" s="129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9"/>
      <c r="AB55" s="145"/>
      <c r="AC55" s="41">
        <f>SUM(AC57,AC56)</f>
        <v>0</v>
      </c>
      <c r="AD55" s="29">
        <f t="shared" ref="AD55:BE55" si="24">SUM(AD57,AD56)</f>
        <v>0</v>
      </c>
      <c r="AE55" s="42">
        <f t="shared" si="24"/>
        <v>0</v>
      </c>
      <c r="AF55" s="41">
        <f t="shared" si="24"/>
        <v>0</v>
      </c>
      <c r="AG55" s="50">
        <f t="shared" si="24"/>
        <v>0</v>
      </c>
      <c r="AH55" s="41">
        <f t="shared" si="24"/>
        <v>0</v>
      </c>
      <c r="AI55" s="29">
        <f t="shared" si="24"/>
        <v>0</v>
      </c>
      <c r="AJ55" s="29">
        <f t="shared" si="24"/>
        <v>0</v>
      </c>
      <c r="AK55" s="50">
        <f t="shared" si="24"/>
        <v>0</v>
      </c>
      <c r="AL55" s="41">
        <f t="shared" si="24"/>
        <v>0</v>
      </c>
      <c r="AM55" s="29">
        <f t="shared" si="24"/>
        <v>0</v>
      </c>
      <c r="AN55" s="29">
        <f t="shared" si="24"/>
        <v>0</v>
      </c>
      <c r="AO55" s="29">
        <f t="shared" si="24"/>
        <v>0</v>
      </c>
      <c r="AP55" s="50">
        <f t="shared" si="24"/>
        <v>0</v>
      </c>
      <c r="AQ55" s="41">
        <f t="shared" si="24"/>
        <v>0</v>
      </c>
      <c r="AR55" s="29">
        <f t="shared" si="24"/>
        <v>0</v>
      </c>
      <c r="AS55" s="29">
        <f t="shared" si="24"/>
        <v>0</v>
      </c>
      <c r="AT55" s="50">
        <f t="shared" si="24"/>
        <v>0</v>
      </c>
      <c r="AU55" s="41">
        <f t="shared" si="24"/>
        <v>0</v>
      </c>
      <c r="AV55" s="29">
        <f t="shared" si="24"/>
        <v>0</v>
      </c>
      <c r="AW55" s="50">
        <f t="shared" si="24"/>
        <v>0</v>
      </c>
      <c r="AX55" s="41">
        <f t="shared" si="24"/>
        <v>0</v>
      </c>
      <c r="AY55" s="29">
        <f t="shared" si="24"/>
        <v>0</v>
      </c>
      <c r="AZ55" s="29">
        <f t="shared" si="24"/>
        <v>0</v>
      </c>
      <c r="BA55" s="29">
        <f t="shared" si="24"/>
        <v>0</v>
      </c>
      <c r="BB55" s="50">
        <f t="shared" si="24"/>
        <v>0</v>
      </c>
      <c r="BC55" s="41">
        <f t="shared" si="24"/>
        <v>0</v>
      </c>
      <c r="BD55" s="50">
        <f t="shared" si="24"/>
        <v>0</v>
      </c>
      <c r="BE55" s="50">
        <f t="shared" si="24"/>
        <v>0</v>
      </c>
      <c r="BF55" s="106"/>
    </row>
    <row r="56" spans="1:58" outlineLevel="1" x14ac:dyDescent="0.3">
      <c r="A56" s="105"/>
      <c r="B56" s="5" t="s">
        <v>512</v>
      </c>
      <c r="C56" s="24" t="s">
        <v>27</v>
      </c>
      <c r="D56" s="10" t="s">
        <v>1183</v>
      </c>
      <c r="E56" s="90" t="s">
        <v>583</v>
      </c>
      <c r="F56" s="36" t="s">
        <v>514</v>
      </c>
      <c r="G56" s="98"/>
      <c r="H56" s="159">
        <f t="shared" ref="H56:H57" si="25">SUM(I56:AB56)</f>
        <v>147</v>
      </c>
      <c r="I56" s="153"/>
      <c r="J56" s="154"/>
      <c r="K56" s="154"/>
      <c r="L56" s="154"/>
      <c r="M56" s="154"/>
      <c r="N56" s="154">
        <v>44</v>
      </c>
      <c r="O56" s="154">
        <v>12</v>
      </c>
      <c r="P56" s="154">
        <v>5</v>
      </c>
      <c r="Q56" s="154"/>
      <c r="R56" s="154">
        <v>11</v>
      </c>
      <c r="S56" s="154">
        <v>18</v>
      </c>
      <c r="T56" s="154">
        <v>7</v>
      </c>
      <c r="U56" s="154">
        <v>24</v>
      </c>
      <c r="V56" s="154">
        <v>10</v>
      </c>
      <c r="W56" s="154"/>
      <c r="X56" s="154"/>
      <c r="Y56" s="154">
        <v>12</v>
      </c>
      <c r="Z56" s="154"/>
      <c r="AA56" s="155">
        <v>4</v>
      </c>
      <c r="AB56" s="156"/>
      <c r="AC56" s="36">
        <f t="shared" ref="AC56:AC57" si="26">SUM(AF56,AH56,AL56,AQ56,AU56,AX56,BC56)</f>
        <v>0</v>
      </c>
      <c r="AD56" s="31"/>
      <c r="AE56" s="43"/>
      <c r="AF56" s="36">
        <f t="shared" ref="AF56:AF57" si="27">SUM(AG56)</f>
        <v>0</v>
      </c>
      <c r="AG56" s="97">
        <f t="shared" ref="AG56:AG57" si="28">$G56*$I56</f>
        <v>0</v>
      </c>
      <c r="AH56" s="36">
        <f t="shared" ref="AH56:AH57" si="29">SUM(AI56:AK56)*$G56</f>
        <v>0</v>
      </c>
      <c r="AI56" s="91">
        <f t="shared" ref="AI56:AI57" si="30">$G56*$J56</f>
        <v>0</v>
      </c>
      <c r="AJ56" s="91">
        <f t="shared" ref="AJ56:AJ57" si="31">$G56*$K56</f>
        <v>0</v>
      </c>
      <c r="AK56" s="97">
        <f t="shared" ref="AK56:AK57" si="32">$G56*$L56</f>
        <v>0</v>
      </c>
      <c r="AL56" s="36">
        <f t="shared" ref="AL56:AL57" si="33">SUM(AM56:AP56)</f>
        <v>0</v>
      </c>
      <c r="AM56" s="91">
        <f>$G56*$N56</f>
        <v>0</v>
      </c>
      <c r="AN56" s="91">
        <f>$G56*$O56</f>
        <v>0</v>
      </c>
      <c r="AO56" s="91">
        <f>$G56*$P56</f>
        <v>0</v>
      </c>
      <c r="AP56" s="97">
        <f>$G56*$Q56</f>
        <v>0</v>
      </c>
      <c r="AQ56" s="36">
        <f t="shared" ref="AQ56:AQ57" si="34">SUM(AR56:AT56)</f>
        <v>0</v>
      </c>
      <c r="AR56" s="91">
        <f>$G56*$R56</f>
        <v>0</v>
      </c>
      <c r="AS56" s="91">
        <f>$G56*$S56</f>
        <v>0</v>
      </c>
      <c r="AT56" s="97">
        <f>$G56*$T56</f>
        <v>0</v>
      </c>
      <c r="AU56" s="36">
        <f t="shared" ref="AU56:AU57" si="35">SUM(AV56:AW56)</f>
        <v>0</v>
      </c>
      <c r="AV56" s="91">
        <f>$G56*$U56</f>
        <v>0</v>
      </c>
      <c r="AW56" s="97">
        <f>$G56*$V56</f>
        <v>0</v>
      </c>
      <c r="AX56" s="36">
        <f t="shared" ref="AX56:AX57" si="36">SUM(AY56:BB56)</f>
        <v>0</v>
      </c>
      <c r="AY56" s="91">
        <f>$G56*$W56</f>
        <v>0</v>
      </c>
      <c r="AZ56" s="91">
        <f>$G56*$X56</f>
        <v>0</v>
      </c>
      <c r="BA56" s="91">
        <f>$G56*$Y56</f>
        <v>0</v>
      </c>
      <c r="BB56" s="97">
        <f>$G56*$Z56</f>
        <v>0</v>
      </c>
      <c r="BC56" s="36">
        <f t="shared" ref="BC56:BC57" si="37">SUM(BD56)</f>
        <v>0</v>
      </c>
      <c r="BD56" s="97">
        <f>$G56*$AA56</f>
        <v>0</v>
      </c>
      <c r="BE56" s="97">
        <f t="shared" ref="BE56:BE57" si="38">$G56*$AB56</f>
        <v>0</v>
      </c>
      <c r="BF56" s="107" t="s">
        <v>27</v>
      </c>
    </row>
    <row r="57" spans="1:58" outlineLevel="1" x14ac:dyDescent="0.3">
      <c r="A57" s="105"/>
      <c r="B57" s="5" t="s">
        <v>512</v>
      </c>
      <c r="C57" s="24" t="s">
        <v>27</v>
      </c>
      <c r="D57" s="10" t="s">
        <v>1184</v>
      </c>
      <c r="E57" s="90" t="s">
        <v>583</v>
      </c>
      <c r="F57" s="36" t="s">
        <v>514</v>
      </c>
      <c r="G57" s="98"/>
      <c r="H57" s="159">
        <f t="shared" si="25"/>
        <v>50</v>
      </c>
      <c r="I57" s="153"/>
      <c r="J57" s="154"/>
      <c r="K57" s="154"/>
      <c r="L57" s="154">
        <v>26</v>
      </c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>
        <v>8</v>
      </c>
      <c r="X57" s="154">
        <v>16</v>
      </c>
      <c r="Y57" s="154"/>
      <c r="Z57" s="154"/>
      <c r="AA57" s="155"/>
      <c r="AB57" s="156"/>
      <c r="AC57" s="36">
        <f t="shared" si="26"/>
        <v>0</v>
      </c>
      <c r="AD57" s="31"/>
      <c r="AE57" s="43"/>
      <c r="AF57" s="36">
        <f t="shared" si="27"/>
        <v>0</v>
      </c>
      <c r="AG57" s="97">
        <f t="shared" si="28"/>
        <v>0</v>
      </c>
      <c r="AH57" s="36">
        <f t="shared" si="29"/>
        <v>0</v>
      </c>
      <c r="AI57" s="91">
        <f t="shared" si="30"/>
        <v>0</v>
      </c>
      <c r="AJ57" s="91">
        <f t="shared" si="31"/>
        <v>0</v>
      </c>
      <c r="AK57" s="97">
        <f t="shared" si="32"/>
        <v>0</v>
      </c>
      <c r="AL57" s="36">
        <f t="shared" si="33"/>
        <v>0</v>
      </c>
      <c r="AM57" s="91">
        <f>$G57*$N57</f>
        <v>0</v>
      </c>
      <c r="AN57" s="91">
        <f>$G57*$O57</f>
        <v>0</v>
      </c>
      <c r="AO57" s="91">
        <f>$G57*$P57</f>
        <v>0</v>
      </c>
      <c r="AP57" s="97">
        <f>$G57*$Q57</f>
        <v>0</v>
      </c>
      <c r="AQ57" s="36">
        <f t="shared" si="34"/>
        <v>0</v>
      </c>
      <c r="AR57" s="91">
        <f>$G57*$R57</f>
        <v>0</v>
      </c>
      <c r="AS57" s="91">
        <f>$G57*$S57</f>
        <v>0</v>
      </c>
      <c r="AT57" s="97">
        <f>$G57*$T57</f>
        <v>0</v>
      </c>
      <c r="AU57" s="36">
        <f t="shared" si="35"/>
        <v>0</v>
      </c>
      <c r="AV57" s="91">
        <f>$G57*$U57</f>
        <v>0</v>
      </c>
      <c r="AW57" s="97">
        <f>$G57*$V57</f>
        <v>0</v>
      </c>
      <c r="AX57" s="36">
        <f t="shared" si="36"/>
        <v>0</v>
      </c>
      <c r="AY57" s="91">
        <f>$G57*$W57</f>
        <v>0</v>
      </c>
      <c r="AZ57" s="91">
        <f>$G57*$X57</f>
        <v>0</v>
      </c>
      <c r="BA57" s="91">
        <f>$G57*$Y57</f>
        <v>0</v>
      </c>
      <c r="BB57" s="97">
        <f>$G57*$Z57</f>
        <v>0</v>
      </c>
      <c r="BC57" s="36">
        <f t="shared" si="37"/>
        <v>0</v>
      </c>
      <c r="BD57" s="97">
        <f>$G57*$AA57</f>
        <v>0</v>
      </c>
      <c r="BE57" s="97">
        <f t="shared" si="38"/>
        <v>0</v>
      </c>
      <c r="BF57" s="107" t="s">
        <v>27</v>
      </c>
    </row>
    <row r="58" spans="1:58" x14ac:dyDescent="0.3">
      <c r="A58" s="105"/>
      <c r="B58" s="20" t="s">
        <v>510</v>
      </c>
      <c r="C58" s="23"/>
      <c r="D58" s="21" t="s">
        <v>595</v>
      </c>
      <c r="E58" s="89"/>
      <c r="F58" s="41" t="s">
        <v>27</v>
      </c>
      <c r="G58" s="47" t="s">
        <v>27</v>
      </c>
      <c r="H58" s="162"/>
      <c r="I58" s="129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9"/>
      <c r="AB58" s="145"/>
      <c r="AC58" s="41">
        <f>SUM(AC59:AC67)</f>
        <v>0</v>
      </c>
      <c r="AD58" s="29">
        <f t="shared" ref="AD58:BE58" si="39">SUM(AD59:AD67)</f>
        <v>0</v>
      </c>
      <c r="AE58" s="42">
        <f t="shared" si="39"/>
        <v>0</v>
      </c>
      <c r="AF58" s="41">
        <f t="shared" si="39"/>
        <v>0</v>
      </c>
      <c r="AG58" s="50">
        <f t="shared" si="39"/>
        <v>0</v>
      </c>
      <c r="AH58" s="41">
        <f t="shared" si="39"/>
        <v>0</v>
      </c>
      <c r="AI58" s="29">
        <f t="shared" si="39"/>
        <v>0</v>
      </c>
      <c r="AJ58" s="29">
        <f t="shared" si="39"/>
        <v>0</v>
      </c>
      <c r="AK58" s="50">
        <f t="shared" si="39"/>
        <v>0</v>
      </c>
      <c r="AL58" s="41">
        <f t="shared" si="39"/>
        <v>0</v>
      </c>
      <c r="AM58" s="29">
        <f t="shared" si="39"/>
        <v>0</v>
      </c>
      <c r="AN58" s="29">
        <f t="shared" si="39"/>
        <v>0</v>
      </c>
      <c r="AO58" s="29">
        <f t="shared" si="39"/>
        <v>0</v>
      </c>
      <c r="AP58" s="50">
        <f t="shared" si="39"/>
        <v>0</v>
      </c>
      <c r="AQ58" s="41">
        <f t="shared" si="39"/>
        <v>0</v>
      </c>
      <c r="AR58" s="29">
        <f t="shared" si="39"/>
        <v>0</v>
      </c>
      <c r="AS58" s="29">
        <f t="shared" si="39"/>
        <v>0</v>
      </c>
      <c r="AT58" s="50">
        <f t="shared" si="39"/>
        <v>0</v>
      </c>
      <c r="AU58" s="41">
        <f t="shared" si="39"/>
        <v>0</v>
      </c>
      <c r="AV58" s="29">
        <f t="shared" si="39"/>
        <v>0</v>
      </c>
      <c r="AW58" s="50">
        <f t="shared" si="39"/>
        <v>0</v>
      </c>
      <c r="AX58" s="41">
        <f t="shared" si="39"/>
        <v>0</v>
      </c>
      <c r="AY58" s="29">
        <f t="shared" si="39"/>
        <v>0</v>
      </c>
      <c r="AZ58" s="29">
        <f t="shared" si="39"/>
        <v>0</v>
      </c>
      <c r="BA58" s="29">
        <f t="shared" si="39"/>
        <v>0</v>
      </c>
      <c r="BB58" s="50">
        <f t="shared" si="39"/>
        <v>0</v>
      </c>
      <c r="BC58" s="41">
        <f t="shared" si="39"/>
        <v>0</v>
      </c>
      <c r="BD58" s="50">
        <f t="shared" si="39"/>
        <v>0</v>
      </c>
      <c r="BE58" s="50">
        <f t="shared" si="39"/>
        <v>0</v>
      </c>
      <c r="BF58" s="106"/>
    </row>
    <row r="59" spans="1:58" outlineLevel="1" x14ac:dyDescent="0.3">
      <c r="A59" s="105"/>
      <c r="B59" s="5" t="s">
        <v>512</v>
      </c>
      <c r="C59" s="24" t="s">
        <v>27</v>
      </c>
      <c r="D59" s="10" t="s">
        <v>597</v>
      </c>
      <c r="E59" s="90" t="s">
        <v>583</v>
      </c>
      <c r="F59" s="36" t="s">
        <v>514</v>
      </c>
      <c r="G59" s="98"/>
      <c r="H59" s="159">
        <f t="shared" ref="H59:H68" si="40">SUM(I59:AB59)</f>
        <v>30</v>
      </c>
      <c r="I59" s="153"/>
      <c r="J59" s="154"/>
      <c r="K59" s="154"/>
      <c r="L59" s="154"/>
      <c r="M59" s="154"/>
      <c r="N59" s="154">
        <v>6</v>
      </c>
      <c r="O59" s="154">
        <v>4</v>
      </c>
      <c r="P59" s="154">
        <v>2</v>
      </c>
      <c r="Q59" s="154"/>
      <c r="R59" s="154">
        <v>2</v>
      </c>
      <c r="S59" s="154">
        <v>4</v>
      </c>
      <c r="T59" s="154">
        <v>2</v>
      </c>
      <c r="U59" s="154">
        <v>4</v>
      </c>
      <c r="V59" s="154">
        <v>2</v>
      </c>
      <c r="W59" s="154"/>
      <c r="X59" s="154"/>
      <c r="Y59" s="154">
        <v>2</v>
      </c>
      <c r="Z59" s="154"/>
      <c r="AA59" s="155">
        <v>2</v>
      </c>
      <c r="AB59" s="156"/>
      <c r="AC59" s="36">
        <f t="shared" ref="AC59:AC67" si="41">SUM(AF59,AH59,AL59,AQ59,AU59,AX59,BC59)</f>
        <v>0</v>
      </c>
      <c r="AD59" s="31"/>
      <c r="AE59" s="43"/>
      <c r="AF59" s="36">
        <f t="shared" ref="AF59:AF67" si="42">SUM(AG59)</f>
        <v>0</v>
      </c>
      <c r="AG59" s="97">
        <f t="shared" ref="AG59:AG67" si="43">$G59*$I59</f>
        <v>0</v>
      </c>
      <c r="AH59" s="36">
        <f t="shared" ref="AH59:AH67" si="44">SUM(AI59:AK59)*$G59</f>
        <v>0</v>
      </c>
      <c r="AI59" s="91">
        <f t="shared" ref="AI59:AI67" si="45">$G59*$J59</f>
        <v>0</v>
      </c>
      <c r="AJ59" s="91">
        <f t="shared" ref="AJ59:AJ67" si="46">$G59*$K59</f>
        <v>0</v>
      </c>
      <c r="AK59" s="97">
        <f t="shared" ref="AK59:AK67" si="47">$G59*$L59</f>
        <v>0</v>
      </c>
      <c r="AL59" s="36">
        <f t="shared" ref="AL59:AL67" si="48">SUM(AM59:AP59)</f>
        <v>0</v>
      </c>
      <c r="AM59" s="91">
        <f t="shared" ref="AM59:AM67" si="49">$G59*$N59</f>
        <v>0</v>
      </c>
      <c r="AN59" s="91">
        <f t="shared" ref="AN59:AN67" si="50">$G59*$O59</f>
        <v>0</v>
      </c>
      <c r="AO59" s="91">
        <f t="shared" ref="AO59:AO67" si="51">$G59*$P59</f>
        <v>0</v>
      </c>
      <c r="AP59" s="97">
        <f t="shared" ref="AP59:AP67" si="52">$G59*$Q59</f>
        <v>0</v>
      </c>
      <c r="AQ59" s="36">
        <f t="shared" ref="AQ59:AQ67" si="53">SUM(AR59:AT59)</f>
        <v>0</v>
      </c>
      <c r="AR59" s="91">
        <f t="shared" ref="AR59:AR67" si="54">$G59*$R59</f>
        <v>0</v>
      </c>
      <c r="AS59" s="91">
        <f t="shared" ref="AS59:AS67" si="55">$G59*$S59</f>
        <v>0</v>
      </c>
      <c r="AT59" s="97">
        <f t="shared" ref="AT59:AT67" si="56">$G59*$T59</f>
        <v>0</v>
      </c>
      <c r="AU59" s="36">
        <f t="shared" ref="AU59:AU67" si="57">SUM(AV59:AW59)</f>
        <v>0</v>
      </c>
      <c r="AV59" s="91">
        <f t="shared" ref="AV59:AV67" si="58">$G59*$U59</f>
        <v>0</v>
      </c>
      <c r="AW59" s="97">
        <f t="shared" ref="AW59:AW67" si="59">$G59*$V59</f>
        <v>0</v>
      </c>
      <c r="AX59" s="36">
        <f t="shared" ref="AX59:AX67" si="60">SUM(AY59:BB59)</f>
        <v>0</v>
      </c>
      <c r="AY59" s="91">
        <f t="shared" ref="AY59:AY67" si="61">$G59*$W59</f>
        <v>0</v>
      </c>
      <c r="AZ59" s="91">
        <f t="shared" ref="AZ59:AZ67" si="62">$G59*$X59</f>
        <v>0</v>
      </c>
      <c r="BA59" s="91">
        <f t="shared" ref="BA59:BA67" si="63">$G59*$Y59</f>
        <v>0</v>
      </c>
      <c r="BB59" s="97">
        <f t="shared" ref="BB59:BB67" si="64">$G59*$Z59</f>
        <v>0</v>
      </c>
      <c r="BC59" s="36">
        <f t="shared" ref="BC59:BC67" si="65">SUM(BD59)</f>
        <v>0</v>
      </c>
      <c r="BD59" s="97">
        <f t="shared" ref="BD59:BD67" si="66">$G59*$AA59</f>
        <v>0</v>
      </c>
      <c r="BE59" s="97">
        <f t="shared" ref="BE59:BE67" si="67">$G59*$AB59</f>
        <v>0</v>
      </c>
      <c r="BF59" s="107" t="s">
        <v>27</v>
      </c>
    </row>
    <row r="60" spans="1:58" outlineLevel="1" x14ac:dyDescent="0.3">
      <c r="A60" s="105"/>
      <c r="B60" s="5" t="s">
        <v>512</v>
      </c>
      <c r="C60" s="24" t="s">
        <v>27</v>
      </c>
      <c r="D60" s="10" t="s">
        <v>599</v>
      </c>
      <c r="E60" s="90" t="s">
        <v>583</v>
      </c>
      <c r="F60" s="36" t="s">
        <v>514</v>
      </c>
      <c r="G60" s="98"/>
      <c r="H60" s="159">
        <f t="shared" si="40"/>
        <v>8</v>
      </c>
      <c r="I60" s="153"/>
      <c r="J60" s="154"/>
      <c r="K60" s="154"/>
      <c r="L60" s="154">
        <v>4</v>
      </c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>
        <v>2</v>
      </c>
      <c r="X60" s="154">
        <v>2</v>
      </c>
      <c r="Y60" s="154"/>
      <c r="Z60" s="154"/>
      <c r="AA60" s="155"/>
      <c r="AB60" s="156"/>
      <c r="AC60" s="36">
        <f t="shared" si="41"/>
        <v>0</v>
      </c>
      <c r="AD60" s="31"/>
      <c r="AE60" s="43"/>
      <c r="AF60" s="36">
        <f t="shared" si="42"/>
        <v>0</v>
      </c>
      <c r="AG60" s="97">
        <f t="shared" si="43"/>
        <v>0</v>
      </c>
      <c r="AH60" s="36">
        <f t="shared" si="44"/>
        <v>0</v>
      </c>
      <c r="AI60" s="91">
        <f t="shared" si="45"/>
        <v>0</v>
      </c>
      <c r="AJ60" s="91">
        <f t="shared" si="46"/>
        <v>0</v>
      </c>
      <c r="AK60" s="97">
        <f t="shared" si="47"/>
        <v>0</v>
      </c>
      <c r="AL60" s="36">
        <f t="shared" si="48"/>
        <v>0</v>
      </c>
      <c r="AM60" s="91">
        <f t="shared" si="49"/>
        <v>0</v>
      </c>
      <c r="AN60" s="91">
        <f t="shared" si="50"/>
        <v>0</v>
      </c>
      <c r="AO60" s="91">
        <f t="shared" si="51"/>
        <v>0</v>
      </c>
      <c r="AP60" s="97">
        <f t="shared" si="52"/>
        <v>0</v>
      </c>
      <c r="AQ60" s="36">
        <f t="shared" si="53"/>
        <v>0</v>
      </c>
      <c r="AR60" s="91">
        <f t="shared" si="54"/>
        <v>0</v>
      </c>
      <c r="AS60" s="91">
        <f t="shared" si="55"/>
        <v>0</v>
      </c>
      <c r="AT60" s="97">
        <f t="shared" si="56"/>
        <v>0</v>
      </c>
      <c r="AU60" s="36">
        <f t="shared" si="57"/>
        <v>0</v>
      </c>
      <c r="AV60" s="91">
        <f t="shared" si="58"/>
        <v>0</v>
      </c>
      <c r="AW60" s="97">
        <f t="shared" si="59"/>
        <v>0</v>
      </c>
      <c r="AX60" s="36">
        <f t="shared" si="60"/>
        <v>0</v>
      </c>
      <c r="AY60" s="91">
        <f t="shared" si="61"/>
        <v>0</v>
      </c>
      <c r="AZ60" s="91">
        <f t="shared" si="62"/>
        <v>0</v>
      </c>
      <c r="BA60" s="91">
        <f t="shared" si="63"/>
        <v>0</v>
      </c>
      <c r="BB60" s="97">
        <f t="shared" si="64"/>
        <v>0</v>
      </c>
      <c r="BC60" s="36">
        <f t="shared" si="65"/>
        <v>0</v>
      </c>
      <c r="BD60" s="97">
        <f t="shared" si="66"/>
        <v>0</v>
      </c>
      <c r="BE60" s="97">
        <f t="shared" si="67"/>
        <v>0</v>
      </c>
      <c r="BF60" s="107" t="s">
        <v>27</v>
      </c>
    </row>
    <row r="61" spans="1:58" outlineLevel="1" x14ac:dyDescent="0.3">
      <c r="A61" s="105"/>
      <c r="B61" s="5" t="s">
        <v>512</v>
      </c>
      <c r="C61" s="24" t="s">
        <v>27</v>
      </c>
      <c r="D61" s="10" t="s">
        <v>605</v>
      </c>
      <c r="E61" s="90" t="s">
        <v>583</v>
      </c>
      <c r="F61" s="36" t="s">
        <v>514</v>
      </c>
      <c r="G61" s="98"/>
      <c r="H61" s="159">
        <f t="shared" si="40"/>
        <v>144</v>
      </c>
      <c r="I61" s="153"/>
      <c r="J61" s="154"/>
      <c r="K61" s="154"/>
      <c r="L61" s="154">
        <v>18</v>
      </c>
      <c r="M61" s="154"/>
      <c r="N61" s="154">
        <v>18</v>
      </c>
      <c r="O61" s="154">
        <v>20</v>
      </c>
      <c r="P61" s="154">
        <v>8</v>
      </c>
      <c r="Q61" s="154"/>
      <c r="R61" s="154">
        <v>8</v>
      </c>
      <c r="S61" s="154">
        <v>16</v>
      </c>
      <c r="T61" s="154">
        <v>10</v>
      </c>
      <c r="U61" s="154">
        <v>8</v>
      </c>
      <c r="V61" s="154">
        <v>6</v>
      </c>
      <c r="W61" s="154">
        <v>10</v>
      </c>
      <c r="X61" s="154">
        <v>8</v>
      </c>
      <c r="Y61" s="154">
        <v>8</v>
      </c>
      <c r="Z61" s="154"/>
      <c r="AA61" s="155">
        <v>6</v>
      </c>
      <c r="AB61" s="156"/>
      <c r="AC61" s="36">
        <f t="shared" si="41"/>
        <v>0</v>
      </c>
      <c r="AD61" s="31"/>
      <c r="AE61" s="43"/>
      <c r="AF61" s="36">
        <f t="shared" si="42"/>
        <v>0</v>
      </c>
      <c r="AG61" s="97">
        <f t="shared" si="43"/>
        <v>0</v>
      </c>
      <c r="AH61" s="36">
        <f t="shared" si="44"/>
        <v>0</v>
      </c>
      <c r="AI61" s="91">
        <f t="shared" si="45"/>
        <v>0</v>
      </c>
      <c r="AJ61" s="91">
        <f t="shared" si="46"/>
        <v>0</v>
      </c>
      <c r="AK61" s="97">
        <f t="shared" si="47"/>
        <v>0</v>
      </c>
      <c r="AL61" s="36">
        <f t="shared" si="48"/>
        <v>0</v>
      </c>
      <c r="AM61" s="91">
        <f t="shared" si="49"/>
        <v>0</v>
      </c>
      <c r="AN61" s="91">
        <f t="shared" si="50"/>
        <v>0</v>
      </c>
      <c r="AO61" s="91">
        <f t="shared" si="51"/>
        <v>0</v>
      </c>
      <c r="AP61" s="97">
        <f t="shared" si="52"/>
        <v>0</v>
      </c>
      <c r="AQ61" s="36">
        <f t="shared" si="53"/>
        <v>0</v>
      </c>
      <c r="AR61" s="91">
        <f t="shared" si="54"/>
        <v>0</v>
      </c>
      <c r="AS61" s="91">
        <f t="shared" si="55"/>
        <v>0</v>
      </c>
      <c r="AT61" s="97">
        <f t="shared" si="56"/>
        <v>0</v>
      </c>
      <c r="AU61" s="36">
        <f t="shared" si="57"/>
        <v>0</v>
      </c>
      <c r="AV61" s="91">
        <f t="shared" si="58"/>
        <v>0</v>
      </c>
      <c r="AW61" s="97">
        <f t="shared" si="59"/>
        <v>0</v>
      </c>
      <c r="AX61" s="36">
        <f t="shared" si="60"/>
        <v>0</v>
      </c>
      <c r="AY61" s="91">
        <f t="shared" si="61"/>
        <v>0</v>
      </c>
      <c r="AZ61" s="91">
        <f t="shared" si="62"/>
        <v>0</v>
      </c>
      <c r="BA61" s="91">
        <f t="shared" si="63"/>
        <v>0</v>
      </c>
      <c r="BB61" s="97">
        <f t="shared" si="64"/>
        <v>0</v>
      </c>
      <c r="BC61" s="36">
        <f t="shared" si="65"/>
        <v>0</v>
      </c>
      <c r="BD61" s="97">
        <f t="shared" si="66"/>
        <v>0</v>
      </c>
      <c r="BE61" s="97">
        <f t="shared" si="67"/>
        <v>0</v>
      </c>
      <c r="BF61" s="107" t="s">
        <v>27</v>
      </c>
    </row>
    <row r="62" spans="1:58" outlineLevel="1" x14ac:dyDescent="0.3">
      <c r="A62" s="105"/>
      <c r="B62" s="5" t="s">
        <v>512</v>
      </c>
      <c r="C62" s="24" t="s">
        <v>27</v>
      </c>
      <c r="D62" s="10" t="s">
        <v>1185</v>
      </c>
      <c r="E62" s="90" t="s">
        <v>583</v>
      </c>
      <c r="F62" s="36" t="s">
        <v>514</v>
      </c>
      <c r="G62" s="98"/>
      <c r="H62" s="159">
        <f t="shared" si="40"/>
        <v>36</v>
      </c>
      <c r="I62" s="153"/>
      <c r="J62" s="154"/>
      <c r="K62" s="154"/>
      <c r="L62" s="154">
        <v>4</v>
      </c>
      <c r="M62" s="154"/>
      <c r="N62" s="154">
        <v>6</v>
      </c>
      <c r="O62" s="154">
        <v>4</v>
      </c>
      <c r="P62" s="154">
        <v>2</v>
      </c>
      <c r="Q62" s="154"/>
      <c r="R62" s="154">
        <v>2</v>
      </c>
      <c r="S62" s="154">
        <v>4</v>
      </c>
      <c r="T62" s="154">
        <v>2</v>
      </c>
      <c r="U62" s="154">
        <v>4</v>
      </c>
      <c r="V62" s="154">
        <v>2</v>
      </c>
      <c r="W62" s="154">
        <v>2</v>
      </c>
      <c r="X62" s="154">
        <v>2</v>
      </c>
      <c r="Y62" s="154">
        <v>2</v>
      </c>
      <c r="Z62" s="154"/>
      <c r="AA62" s="155"/>
      <c r="AB62" s="156"/>
      <c r="AC62" s="36">
        <f t="shared" si="41"/>
        <v>0</v>
      </c>
      <c r="AD62" s="31"/>
      <c r="AE62" s="43"/>
      <c r="AF62" s="36">
        <f t="shared" si="42"/>
        <v>0</v>
      </c>
      <c r="AG62" s="97">
        <f t="shared" si="43"/>
        <v>0</v>
      </c>
      <c r="AH62" s="36">
        <f t="shared" si="44"/>
        <v>0</v>
      </c>
      <c r="AI62" s="91">
        <f t="shared" si="45"/>
        <v>0</v>
      </c>
      <c r="AJ62" s="91">
        <f t="shared" si="46"/>
        <v>0</v>
      </c>
      <c r="AK62" s="97">
        <f t="shared" si="47"/>
        <v>0</v>
      </c>
      <c r="AL62" s="36">
        <f t="shared" si="48"/>
        <v>0</v>
      </c>
      <c r="AM62" s="91">
        <f t="shared" si="49"/>
        <v>0</v>
      </c>
      <c r="AN62" s="91">
        <f t="shared" si="50"/>
        <v>0</v>
      </c>
      <c r="AO62" s="91">
        <f t="shared" si="51"/>
        <v>0</v>
      </c>
      <c r="AP62" s="97">
        <f t="shared" si="52"/>
        <v>0</v>
      </c>
      <c r="AQ62" s="36">
        <f t="shared" si="53"/>
        <v>0</v>
      </c>
      <c r="AR62" s="91">
        <f t="shared" si="54"/>
        <v>0</v>
      </c>
      <c r="AS62" s="91">
        <f t="shared" si="55"/>
        <v>0</v>
      </c>
      <c r="AT62" s="97">
        <f t="shared" si="56"/>
        <v>0</v>
      </c>
      <c r="AU62" s="36">
        <f t="shared" si="57"/>
        <v>0</v>
      </c>
      <c r="AV62" s="91">
        <f t="shared" si="58"/>
        <v>0</v>
      </c>
      <c r="AW62" s="97">
        <f t="shared" si="59"/>
        <v>0</v>
      </c>
      <c r="AX62" s="36">
        <f t="shared" si="60"/>
        <v>0</v>
      </c>
      <c r="AY62" s="91">
        <f t="shared" si="61"/>
        <v>0</v>
      </c>
      <c r="AZ62" s="91">
        <f t="shared" si="62"/>
        <v>0</v>
      </c>
      <c r="BA62" s="91">
        <f t="shared" si="63"/>
        <v>0</v>
      </c>
      <c r="BB62" s="97">
        <f t="shared" si="64"/>
        <v>0</v>
      </c>
      <c r="BC62" s="36">
        <f t="shared" si="65"/>
        <v>0</v>
      </c>
      <c r="BD62" s="97">
        <f t="shared" si="66"/>
        <v>0</v>
      </c>
      <c r="BE62" s="97">
        <f t="shared" si="67"/>
        <v>0</v>
      </c>
      <c r="BF62" s="107" t="s">
        <v>27</v>
      </c>
    </row>
    <row r="63" spans="1:58" outlineLevel="1" x14ac:dyDescent="0.3">
      <c r="A63" s="105"/>
      <c r="B63" s="5" t="s">
        <v>512</v>
      </c>
      <c r="C63" s="24" t="s">
        <v>27</v>
      </c>
      <c r="D63" s="10" t="s">
        <v>609</v>
      </c>
      <c r="E63" s="90" t="s">
        <v>583</v>
      </c>
      <c r="F63" s="36" t="s">
        <v>514</v>
      </c>
      <c r="G63" s="98"/>
      <c r="H63" s="159">
        <f t="shared" si="40"/>
        <v>38</v>
      </c>
      <c r="I63" s="153"/>
      <c r="J63" s="154"/>
      <c r="K63" s="154"/>
      <c r="L63" s="154">
        <v>4</v>
      </c>
      <c r="M63" s="154"/>
      <c r="N63" s="154">
        <v>6</v>
      </c>
      <c r="O63" s="154">
        <v>4</v>
      </c>
      <c r="P63" s="154">
        <v>2</v>
      </c>
      <c r="Q63" s="154"/>
      <c r="R63" s="154">
        <v>2</v>
      </c>
      <c r="S63" s="154">
        <v>4</v>
      </c>
      <c r="T63" s="154">
        <v>2</v>
      </c>
      <c r="U63" s="154">
        <v>4</v>
      </c>
      <c r="V63" s="154">
        <v>2</v>
      </c>
      <c r="W63" s="154">
        <v>2</v>
      </c>
      <c r="X63" s="154">
        <v>2</v>
      </c>
      <c r="Y63" s="154">
        <v>2</v>
      </c>
      <c r="Z63" s="154"/>
      <c r="AA63" s="155">
        <v>2</v>
      </c>
      <c r="AB63" s="156"/>
      <c r="AC63" s="36">
        <f t="shared" si="41"/>
        <v>0</v>
      </c>
      <c r="AD63" s="31"/>
      <c r="AE63" s="43"/>
      <c r="AF63" s="36">
        <f t="shared" si="42"/>
        <v>0</v>
      </c>
      <c r="AG63" s="97">
        <f t="shared" si="43"/>
        <v>0</v>
      </c>
      <c r="AH63" s="36">
        <f t="shared" si="44"/>
        <v>0</v>
      </c>
      <c r="AI63" s="91">
        <f t="shared" si="45"/>
        <v>0</v>
      </c>
      <c r="AJ63" s="91">
        <f t="shared" si="46"/>
        <v>0</v>
      </c>
      <c r="AK63" s="97">
        <f t="shared" si="47"/>
        <v>0</v>
      </c>
      <c r="AL63" s="36">
        <f t="shared" si="48"/>
        <v>0</v>
      </c>
      <c r="AM63" s="91">
        <f t="shared" si="49"/>
        <v>0</v>
      </c>
      <c r="AN63" s="91">
        <f t="shared" si="50"/>
        <v>0</v>
      </c>
      <c r="AO63" s="91">
        <f t="shared" si="51"/>
        <v>0</v>
      </c>
      <c r="AP63" s="97">
        <f t="shared" si="52"/>
        <v>0</v>
      </c>
      <c r="AQ63" s="36">
        <f t="shared" si="53"/>
        <v>0</v>
      </c>
      <c r="AR63" s="91">
        <f t="shared" si="54"/>
        <v>0</v>
      </c>
      <c r="AS63" s="91">
        <f t="shared" si="55"/>
        <v>0</v>
      </c>
      <c r="AT63" s="97">
        <f t="shared" si="56"/>
        <v>0</v>
      </c>
      <c r="AU63" s="36">
        <f t="shared" si="57"/>
        <v>0</v>
      </c>
      <c r="AV63" s="91">
        <f t="shared" si="58"/>
        <v>0</v>
      </c>
      <c r="AW63" s="97">
        <f t="shared" si="59"/>
        <v>0</v>
      </c>
      <c r="AX63" s="36">
        <f t="shared" si="60"/>
        <v>0</v>
      </c>
      <c r="AY63" s="91">
        <f t="shared" si="61"/>
        <v>0</v>
      </c>
      <c r="AZ63" s="91">
        <f t="shared" si="62"/>
        <v>0</v>
      </c>
      <c r="BA63" s="91">
        <f t="shared" si="63"/>
        <v>0</v>
      </c>
      <c r="BB63" s="97">
        <f t="shared" si="64"/>
        <v>0</v>
      </c>
      <c r="BC63" s="36">
        <f t="shared" si="65"/>
        <v>0</v>
      </c>
      <c r="BD63" s="97">
        <f t="shared" si="66"/>
        <v>0</v>
      </c>
      <c r="BE63" s="97">
        <f t="shared" si="67"/>
        <v>0</v>
      </c>
      <c r="BF63" s="107" t="s">
        <v>27</v>
      </c>
    </row>
    <row r="64" spans="1:58" outlineLevel="1" x14ac:dyDescent="0.3">
      <c r="A64" s="105"/>
      <c r="B64" s="5" t="s">
        <v>512</v>
      </c>
      <c r="C64" s="24" t="s">
        <v>27</v>
      </c>
      <c r="D64" s="10" t="s">
        <v>611</v>
      </c>
      <c r="E64" s="90" t="s">
        <v>583</v>
      </c>
      <c r="F64" s="36" t="s">
        <v>514</v>
      </c>
      <c r="G64" s="98"/>
      <c r="H64" s="159">
        <f t="shared" si="40"/>
        <v>0</v>
      </c>
      <c r="I64" s="153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5"/>
      <c r="AB64" s="156"/>
      <c r="AC64" s="36">
        <f t="shared" si="41"/>
        <v>0</v>
      </c>
      <c r="AD64" s="31"/>
      <c r="AE64" s="43"/>
      <c r="AF64" s="36">
        <f t="shared" si="42"/>
        <v>0</v>
      </c>
      <c r="AG64" s="97">
        <f t="shared" si="43"/>
        <v>0</v>
      </c>
      <c r="AH64" s="36">
        <f t="shared" si="44"/>
        <v>0</v>
      </c>
      <c r="AI64" s="91">
        <f t="shared" si="45"/>
        <v>0</v>
      </c>
      <c r="AJ64" s="91">
        <f t="shared" si="46"/>
        <v>0</v>
      </c>
      <c r="AK64" s="97">
        <f t="shared" si="47"/>
        <v>0</v>
      </c>
      <c r="AL64" s="36">
        <f t="shared" si="48"/>
        <v>0</v>
      </c>
      <c r="AM64" s="91">
        <f t="shared" si="49"/>
        <v>0</v>
      </c>
      <c r="AN64" s="91">
        <f t="shared" si="50"/>
        <v>0</v>
      </c>
      <c r="AO64" s="91">
        <f t="shared" si="51"/>
        <v>0</v>
      </c>
      <c r="AP64" s="97">
        <f t="shared" si="52"/>
        <v>0</v>
      </c>
      <c r="AQ64" s="36">
        <f t="shared" si="53"/>
        <v>0</v>
      </c>
      <c r="AR64" s="91">
        <f t="shared" si="54"/>
        <v>0</v>
      </c>
      <c r="AS64" s="91">
        <f t="shared" si="55"/>
        <v>0</v>
      </c>
      <c r="AT64" s="97">
        <f t="shared" si="56"/>
        <v>0</v>
      </c>
      <c r="AU64" s="36">
        <f t="shared" si="57"/>
        <v>0</v>
      </c>
      <c r="AV64" s="91">
        <f t="shared" si="58"/>
        <v>0</v>
      </c>
      <c r="AW64" s="97">
        <f t="shared" si="59"/>
        <v>0</v>
      </c>
      <c r="AX64" s="36">
        <f t="shared" si="60"/>
        <v>0</v>
      </c>
      <c r="AY64" s="91">
        <f t="shared" si="61"/>
        <v>0</v>
      </c>
      <c r="AZ64" s="91">
        <f t="shared" si="62"/>
        <v>0</v>
      </c>
      <c r="BA64" s="91">
        <f t="shared" si="63"/>
        <v>0</v>
      </c>
      <c r="BB64" s="97">
        <f t="shared" si="64"/>
        <v>0</v>
      </c>
      <c r="BC64" s="36">
        <f t="shared" si="65"/>
        <v>0</v>
      </c>
      <c r="BD64" s="97">
        <f t="shared" si="66"/>
        <v>0</v>
      </c>
      <c r="BE64" s="97">
        <f t="shared" si="67"/>
        <v>0</v>
      </c>
      <c r="BF64" s="107" t="s">
        <v>27</v>
      </c>
    </row>
    <row r="65" spans="1:58" outlineLevel="1" x14ac:dyDescent="0.3">
      <c r="A65" s="105"/>
      <c r="B65" s="5" t="s">
        <v>512</v>
      </c>
      <c r="C65" s="24" t="s">
        <v>27</v>
      </c>
      <c r="D65" s="10" t="s">
        <v>613</v>
      </c>
      <c r="E65" s="90" t="s">
        <v>583</v>
      </c>
      <c r="F65" s="36" t="s">
        <v>514</v>
      </c>
      <c r="G65" s="98"/>
      <c r="H65" s="159">
        <f t="shared" si="40"/>
        <v>30</v>
      </c>
      <c r="I65" s="153"/>
      <c r="J65" s="154"/>
      <c r="K65" s="154"/>
      <c r="L65" s="154"/>
      <c r="M65" s="154"/>
      <c r="N65" s="154">
        <v>6</v>
      </c>
      <c r="O65" s="154">
        <v>4</v>
      </c>
      <c r="P65" s="154">
        <v>2</v>
      </c>
      <c r="Q65" s="154"/>
      <c r="R65" s="154">
        <v>2</v>
      </c>
      <c r="S65" s="154">
        <v>4</v>
      </c>
      <c r="T65" s="154">
        <v>2</v>
      </c>
      <c r="U65" s="154">
        <v>4</v>
      </c>
      <c r="V65" s="154">
        <v>2</v>
      </c>
      <c r="W65" s="154"/>
      <c r="X65" s="154"/>
      <c r="Y65" s="154">
        <v>2</v>
      </c>
      <c r="Z65" s="154"/>
      <c r="AA65" s="155">
        <v>2</v>
      </c>
      <c r="AB65" s="156"/>
      <c r="AC65" s="36">
        <f t="shared" si="41"/>
        <v>0</v>
      </c>
      <c r="AD65" s="31"/>
      <c r="AE65" s="43"/>
      <c r="AF65" s="36">
        <f t="shared" si="42"/>
        <v>0</v>
      </c>
      <c r="AG65" s="97">
        <f t="shared" si="43"/>
        <v>0</v>
      </c>
      <c r="AH65" s="36">
        <f t="shared" si="44"/>
        <v>0</v>
      </c>
      <c r="AI65" s="91">
        <f t="shared" si="45"/>
        <v>0</v>
      </c>
      <c r="AJ65" s="91">
        <f t="shared" si="46"/>
        <v>0</v>
      </c>
      <c r="AK65" s="97">
        <f t="shared" si="47"/>
        <v>0</v>
      </c>
      <c r="AL65" s="36">
        <f t="shared" si="48"/>
        <v>0</v>
      </c>
      <c r="AM65" s="91">
        <f t="shared" si="49"/>
        <v>0</v>
      </c>
      <c r="AN65" s="91">
        <f t="shared" si="50"/>
        <v>0</v>
      </c>
      <c r="AO65" s="91">
        <f t="shared" si="51"/>
        <v>0</v>
      </c>
      <c r="AP65" s="97">
        <f t="shared" si="52"/>
        <v>0</v>
      </c>
      <c r="AQ65" s="36">
        <f t="shared" si="53"/>
        <v>0</v>
      </c>
      <c r="AR65" s="91">
        <f t="shared" si="54"/>
        <v>0</v>
      </c>
      <c r="AS65" s="91">
        <f t="shared" si="55"/>
        <v>0</v>
      </c>
      <c r="AT65" s="97">
        <f t="shared" si="56"/>
        <v>0</v>
      </c>
      <c r="AU65" s="36">
        <f t="shared" si="57"/>
        <v>0</v>
      </c>
      <c r="AV65" s="91">
        <f t="shared" si="58"/>
        <v>0</v>
      </c>
      <c r="AW65" s="97">
        <f t="shared" si="59"/>
        <v>0</v>
      </c>
      <c r="AX65" s="36">
        <f t="shared" si="60"/>
        <v>0</v>
      </c>
      <c r="AY65" s="91">
        <f t="shared" si="61"/>
        <v>0</v>
      </c>
      <c r="AZ65" s="91">
        <f t="shared" si="62"/>
        <v>0</v>
      </c>
      <c r="BA65" s="91">
        <f t="shared" si="63"/>
        <v>0</v>
      </c>
      <c r="BB65" s="97">
        <f t="shared" si="64"/>
        <v>0</v>
      </c>
      <c r="BC65" s="36">
        <f t="shared" si="65"/>
        <v>0</v>
      </c>
      <c r="BD65" s="97">
        <f t="shared" si="66"/>
        <v>0</v>
      </c>
      <c r="BE65" s="97">
        <f t="shared" si="67"/>
        <v>0</v>
      </c>
      <c r="BF65" s="107" t="s">
        <v>27</v>
      </c>
    </row>
    <row r="66" spans="1:58" ht="27.6" outlineLevel="1" x14ac:dyDescent="0.3">
      <c r="A66" s="105"/>
      <c r="B66" s="5" t="s">
        <v>512</v>
      </c>
      <c r="C66" s="24" t="s">
        <v>27</v>
      </c>
      <c r="D66" s="10" t="s">
        <v>615</v>
      </c>
      <c r="E66" s="90" t="s">
        <v>583</v>
      </c>
      <c r="F66" s="36" t="s">
        <v>514</v>
      </c>
      <c r="G66" s="98"/>
      <c r="H66" s="159">
        <f t="shared" si="40"/>
        <v>8</v>
      </c>
      <c r="I66" s="153"/>
      <c r="J66" s="154"/>
      <c r="K66" s="154"/>
      <c r="L66" s="154">
        <v>4</v>
      </c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>
        <v>2</v>
      </c>
      <c r="X66" s="154">
        <v>2</v>
      </c>
      <c r="Y66" s="154"/>
      <c r="Z66" s="154"/>
      <c r="AA66" s="155"/>
      <c r="AB66" s="156"/>
      <c r="AC66" s="36">
        <f t="shared" si="41"/>
        <v>0</v>
      </c>
      <c r="AD66" s="31"/>
      <c r="AE66" s="43"/>
      <c r="AF66" s="36">
        <f t="shared" si="42"/>
        <v>0</v>
      </c>
      <c r="AG66" s="97">
        <f t="shared" si="43"/>
        <v>0</v>
      </c>
      <c r="AH66" s="36">
        <f t="shared" si="44"/>
        <v>0</v>
      </c>
      <c r="AI66" s="91">
        <f t="shared" si="45"/>
        <v>0</v>
      </c>
      <c r="AJ66" s="91">
        <f t="shared" si="46"/>
        <v>0</v>
      </c>
      <c r="AK66" s="97">
        <f t="shared" si="47"/>
        <v>0</v>
      </c>
      <c r="AL66" s="36">
        <f t="shared" si="48"/>
        <v>0</v>
      </c>
      <c r="AM66" s="91">
        <f t="shared" si="49"/>
        <v>0</v>
      </c>
      <c r="AN66" s="91">
        <f t="shared" si="50"/>
        <v>0</v>
      </c>
      <c r="AO66" s="91">
        <f t="shared" si="51"/>
        <v>0</v>
      </c>
      <c r="AP66" s="97">
        <f t="shared" si="52"/>
        <v>0</v>
      </c>
      <c r="AQ66" s="36">
        <f t="shared" si="53"/>
        <v>0</v>
      </c>
      <c r="AR66" s="91">
        <f t="shared" si="54"/>
        <v>0</v>
      </c>
      <c r="AS66" s="91">
        <f t="shared" si="55"/>
        <v>0</v>
      </c>
      <c r="AT66" s="97">
        <f t="shared" si="56"/>
        <v>0</v>
      </c>
      <c r="AU66" s="36">
        <f t="shared" si="57"/>
        <v>0</v>
      </c>
      <c r="AV66" s="91">
        <f t="shared" si="58"/>
        <v>0</v>
      </c>
      <c r="AW66" s="97">
        <f t="shared" si="59"/>
        <v>0</v>
      </c>
      <c r="AX66" s="36">
        <f t="shared" si="60"/>
        <v>0</v>
      </c>
      <c r="AY66" s="91">
        <f t="shared" si="61"/>
        <v>0</v>
      </c>
      <c r="AZ66" s="91">
        <f t="shared" si="62"/>
        <v>0</v>
      </c>
      <c r="BA66" s="91">
        <f t="shared" si="63"/>
        <v>0</v>
      </c>
      <c r="BB66" s="97">
        <f t="shared" si="64"/>
        <v>0</v>
      </c>
      <c r="BC66" s="36">
        <f t="shared" si="65"/>
        <v>0</v>
      </c>
      <c r="BD66" s="97">
        <f t="shared" si="66"/>
        <v>0</v>
      </c>
      <c r="BE66" s="97">
        <f t="shared" si="67"/>
        <v>0</v>
      </c>
      <c r="BF66" s="107" t="s">
        <v>27</v>
      </c>
    </row>
    <row r="67" spans="1:58" outlineLevel="1" x14ac:dyDescent="0.3">
      <c r="A67" s="105"/>
      <c r="B67" s="5" t="s">
        <v>512</v>
      </c>
      <c r="C67" s="24" t="s">
        <v>27</v>
      </c>
      <c r="D67" s="10" t="s">
        <v>617</v>
      </c>
      <c r="E67" s="90" t="s">
        <v>583</v>
      </c>
      <c r="F67" s="36" t="s">
        <v>514</v>
      </c>
      <c r="G67" s="98"/>
      <c r="H67" s="159">
        <f t="shared" si="40"/>
        <v>30</v>
      </c>
      <c r="I67" s="153"/>
      <c r="J67" s="154"/>
      <c r="K67" s="154"/>
      <c r="L67" s="154"/>
      <c r="M67" s="154"/>
      <c r="N67" s="154">
        <v>12</v>
      </c>
      <c r="O67" s="154"/>
      <c r="P67" s="154">
        <v>1</v>
      </c>
      <c r="Q67" s="154"/>
      <c r="R67" s="154">
        <v>1</v>
      </c>
      <c r="S67" s="154">
        <v>4</v>
      </c>
      <c r="T67" s="154"/>
      <c r="U67" s="154">
        <v>6</v>
      </c>
      <c r="V67" s="154">
        <v>4</v>
      </c>
      <c r="W67" s="154"/>
      <c r="X67" s="154"/>
      <c r="Y67" s="154">
        <v>2</v>
      </c>
      <c r="Z67" s="154"/>
      <c r="AA67" s="155"/>
      <c r="AB67" s="156"/>
      <c r="AC67" s="36">
        <f t="shared" si="41"/>
        <v>0</v>
      </c>
      <c r="AD67" s="31"/>
      <c r="AE67" s="43"/>
      <c r="AF67" s="36">
        <f t="shared" si="42"/>
        <v>0</v>
      </c>
      <c r="AG67" s="97">
        <f t="shared" si="43"/>
        <v>0</v>
      </c>
      <c r="AH67" s="36">
        <f t="shared" si="44"/>
        <v>0</v>
      </c>
      <c r="AI67" s="91">
        <f t="shared" si="45"/>
        <v>0</v>
      </c>
      <c r="AJ67" s="91">
        <f t="shared" si="46"/>
        <v>0</v>
      </c>
      <c r="AK67" s="97">
        <f t="shared" si="47"/>
        <v>0</v>
      </c>
      <c r="AL67" s="36">
        <f t="shared" si="48"/>
        <v>0</v>
      </c>
      <c r="AM67" s="91">
        <f t="shared" si="49"/>
        <v>0</v>
      </c>
      <c r="AN67" s="91">
        <f t="shared" si="50"/>
        <v>0</v>
      </c>
      <c r="AO67" s="91">
        <f t="shared" si="51"/>
        <v>0</v>
      </c>
      <c r="AP67" s="97">
        <f t="shared" si="52"/>
        <v>0</v>
      </c>
      <c r="AQ67" s="36">
        <f t="shared" si="53"/>
        <v>0</v>
      </c>
      <c r="AR67" s="91">
        <f t="shared" si="54"/>
        <v>0</v>
      </c>
      <c r="AS67" s="91">
        <f t="shared" si="55"/>
        <v>0</v>
      </c>
      <c r="AT67" s="97">
        <f t="shared" si="56"/>
        <v>0</v>
      </c>
      <c r="AU67" s="36">
        <f t="shared" si="57"/>
        <v>0</v>
      </c>
      <c r="AV67" s="91">
        <f t="shared" si="58"/>
        <v>0</v>
      </c>
      <c r="AW67" s="97">
        <f t="shared" si="59"/>
        <v>0</v>
      </c>
      <c r="AX67" s="36">
        <f t="shared" si="60"/>
        <v>0</v>
      </c>
      <c r="AY67" s="91">
        <f t="shared" si="61"/>
        <v>0</v>
      </c>
      <c r="AZ67" s="91">
        <f t="shared" si="62"/>
        <v>0</v>
      </c>
      <c r="BA67" s="91">
        <f t="shared" si="63"/>
        <v>0</v>
      </c>
      <c r="BB67" s="97">
        <f t="shared" si="64"/>
        <v>0</v>
      </c>
      <c r="BC67" s="36">
        <f t="shared" si="65"/>
        <v>0</v>
      </c>
      <c r="BD67" s="97">
        <f t="shared" si="66"/>
        <v>0</v>
      </c>
      <c r="BE67" s="97">
        <f t="shared" si="67"/>
        <v>0</v>
      </c>
      <c r="BF67" s="107" t="s">
        <v>27</v>
      </c>
    </row>
    <row r="68" spans="1:58" ht="27.6" outlineLevel="1" x14ac:dyDescent="0.3">
      <c r="A68" s="105"/>
      <c r="B68" s="5"/>
      <c r="C68" s="24"/>
      <c r="D68" s="10" t="s">
        <v>619</v>
      </c>
      <c r="E68" s="90" t="s">
        <v>583</v>
      </c>
      <c r="F68" s="36"/>
      <c r="G68" s="98"/>
      <c r="H68" s="159">
        <f t="shared" si="40"/>
        <v>2</v>
      </c>
      <c r="I68" s="153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>
        <v>2</v>
      </c>
      <c r="Y68" s="154"/>
      <c r="Z68" s="154"/>
      <c r="AA68" s="155"/>
      <c r="AB68" s="156"/>
      <c r="AC68" s="36"/>
      <c r="AD68" s="31"/>
      <c r="AE68" s="43"/>
      <c r="AF68" s="36"/>
      <c r="AG68" s="97"/>
      <c r="AH68" s="36"/>
      <c r="AI68" s="91"/>
      <c r="AJ68" s="91"/>
      <c r="AK68" s="97"/>
      <c r="AL68" s="36"/>
      <c r="AM68" s="91"/>
      <c r="AN68" s="91"/>
      <c r="AO68" s="91"/>
      <c r="AP68" s="97"/>
      <c r="AQ68" s="36"/>
      <c r="AR68" s="91"/>
      <c r="AS68" s="91"/>
      <c r="AT68" s="97"/>
      <c r="AU68" s="36"/>
      <c r="AV68" s="91"/>
      <c r="AW68" s="97"/>
      <c r="AX68" s="36"/>
      <c r="AY68" s="91"/>
      <c r="AZ68" s="91"/>
      <c r="BA68" s="91"/>
      <c r="BB68" s="97"/>
      <c r="BC68" s="36"/>
      <c r="BD68" s="97"/>
      <c r="BE68" s="97"/>
      <c r="BF68" s="107"/>
    </row>
    <row r="69" spans="1:58" x14ac:dyDescent="0.3">
      <c r="A69" s="105"/>
      <c r="B69" s="20" t="s">
        <v>510</v>
      </c>
      <c r="C69" s="23"/>
      <c r="D69" s="21" t="s">
        <v>621</v>
      </c>
      <c r="E69" s="89"/>
      <c r="F69" s="41" t="s">
        <v>27</v>
      </c>
      <c r="G69" s="47" t="s">
        <v>27</v>
      </c>
      <c r="H69" s="162"/>
      <c r="I69" s="129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9"/>
      <c r="AB69" s="145"/>
      <c r="AC69" s="41">
        <f>SUM(AC70:AC100)</f>
        <v>0</v>
      </c>
      <c r="AD69" s="29">
        <f t="shared" ref="AD69:BE69" si="68">SUM(AD70:AD100)</f>
        <v>0</v>
      </c>
      <c r="AE69" s="42">
        <f t="shared" si="68"/>
        <v>0</v>
      </c>
      <c r="AF69" s="41">
        <f t="shared" si="68"/>
        <v>0</v>
      </c>
      <c r="AG69" s="50">
        <f t="shared" si="68"/>
        <v>0</v>
      </c>
      <c r="AH69" s="41">
        <f t="shared" si="68"/>
        <v>0</v>
      </c>
      <c r="AI69" s="29">
        <f t="shared" si="68"/>
        <v>0</v>
      </c>
      <c r="AJ69" s="29">
        <f t="shared" si="68"/>
        <v>0</v>
      </c>
      <c r="AK69" s="50">
        <f t="shared" si="68"/>
        <v>0</v>
      </c>
      <c r="AL69" s="41">
        <f t="shared" si="68"/>
        <v>0</v>
      </c>
      <c r="AM69" s="29">
        <f t="shared" si="68"/>
        <v>0</v>
      </c>
      <c r="AN69" s="29">
        <f t="shared" si="68"/>
        <v>0</v>
      </c>
      <c r="AO69" s="29">
        <f t="shared" si="68"/>
        <v>0</v>
      </c>
      <c r="AP69" s="50">
        <f t="shared" si="68"/>
        <v>0</v>
      </c>
      <c r="AQ69" s="41">
        <f t="shared" si="68"/>
        <v>0</v>
      </c>
      <c r="AR69" s="29">
        <f t="shared" si="68"/>
        <v>0</v>
      </c>
      <c r="AS69" s="29">
        <f t="shared" si="68"/>
        <v>0</v>
      </c>
      <c r="AT69" s="50">
        <f t="shared" si="68"/>
        <v>0</v>
      </c>
      <c r="AU69" s="41">
        <f t="shared" si="68"/>
        <v>0</v>
      </c>
      <c r="AV69" s="29">
        <f t="shared" si="68"/>
        <v>0</v>
      </c>
      <c r="AW69" s="50">
        <f t="shared" si="68"/>
        <v>0</v>
      </c>
      <c r="AX69" s="41">
        <f t="shared" si="68"/>
        <v>0</v>
      </c>
      <c r="AY69" s="29">
        <f t="shared" si="68"/>
        <v>0</v>
      </c>
      <c r="AZ69" s="29">
        <f t="shared" si="68"/>
        <v>0</v>
      </c>
      <c r="BA69" s="29">
        <f t="shared" si="68"/>
        <v>0</v>
      </c>
      <c r="BB69" s="50">
        <f t="shared" si="68"/>
        <v>0</v>
      </c>
      <c r="BC69" s="41">
        <f t="shared" si="68"/>
        <v>0</v>
      </c>
      <c r="BD69" s="50">
        <f t="shared" si="68"/>
        <v>0</v>
      </c>
      <c r="BE69" s="50">
        <f t="shared" si="68"/>
        <v>0</v>
      </c>
      <c r="BF69" s="106"/>
    </row>
    <row r="70" spans="1:58" outlineLevel="1" x14ac:dyDescent="0.3">
      <c r="A70" s="105"/>
      <c r="B70" s="5" t="s">
        <v>512</v>
      </c>
      <c r="C70" s="24" t="s">
        <v>27</v>
      </c>
      <c r="D70" s="10" t="s">
        <v>597</v>
      </c>
      <c r="E70" s="90" t="s">
        <v>583</v>
      </c>
      <c r="F70" s="36" t="s">
        <v>514</v>
      </c>
      <c r="G70" s="98"/>
      <c r="H70" s="159">
        <f t="shared" ref="H70:H100" si="69">SUM(I70:AB70)</f>
        <v>95</v>
      </c>
      <c r="I70" s="153"/>
      <c r="J70" s="154"/>
      <c r="K70" s="154"/>
      <c r="L70" s="154"/>
      <c r="M70" s="154"/>
      <c r="N70" s="154">
        <v>21</v>
      </c>
      <c r="O70" s="154">
        <v>4</v>
      </c>
      <c r="P70" s="154">
        <v>3</v>
      </c>
      <c r="Q70" s="154"/>
      <c r="R70" s="154">
        <v>9</v>
      </c>
      <c r="S70" s="154">
        <v>14</v>
      </c>
      <c r="T70" s="154">
        <v>5</v>
      </c>
      <c r="U70" s="154">
        <v>14</v>
      </c>
      <c r="V70" s="154">
        <v>7</v>
      </c>
      <c r="W70" s="154"/>
      <c r="X70" s="154"/>
      <c r="Y70" s="154">
        <v>9</v>
      </c>
      <c r="Z70" s="154"/>
      <c r="AA70" s="155">
        <v>9</v>
      </c>
      <c r="AB70" s="156"/>
      <c r="AC70" s="36">
        <f t="shared" ref="AC70:AC100" si="70">SUM(AF70,AH70,AL70,AQ70,AU70,AX70,BC70)</f>
        <v>0</v>
      </c>
      <c r="AD70" s="31"/>
      <c r="AE70" s="43"/>
      <c r="AF70" s="36">
        <f t="shared" ref="AF70:AF100" si="71">SUM(AG70)</f>
        <v>0</v>
      </c>
      <c r="AG70" s="97">
        <f t="shared" ref="AG70:AG100" si="72">$G70*$I70</f>
        <v>0</v>
      </c>
      <c r="AH70" s="36">
        <f t="shared" ref="AH70:AH100" si="73">SUM(AI70:AK70)*$G70</f>
        <v>0</v>
      </c>
      <c r="AI70" s="91">
        <f t="shared" ref="AI70:AI100" si="74">$G70*$J70</f>
        <v>0</v>
      </c>
      <c r="AJ70" s="91">
        <f t="shared" ref="AJ70:AJ100" si="75">$G70*$K70</f>
        <v>0</v>
      </c>
      <c r="AK70" s="97">
        <f t="shared" ref="AK70:AK100" si="76">$G70*$L70</f>
        <v>0</v>
      </c>
      <c r="AL70" s="36">
        <f t="shared" ref="AL70:AL100" si="77">SUM(AM70:AP70)</f>
        <v>0</v>
      </c>
      <c r="AM70" s="91">
        <f t="shared" ref="AM70:AM100" si="78">$G70*$N70</f>
        <v>0</v>
      </c>
      <c r="AN70" s="91">
        <f t="shared" ref="AN70:AN100" si="79">$G70*$O70</f>
        <v>0</v>
      </c>
      <c r="AO70" s="91">
        <f t="shared" ref="AO70:AO100" si="80">$G70*$P70</f>
        <v>0</v>
      </c>
      <c r="AP70" s="97">
        <f t="shared" ref="AP70:AP100" si="81">$G70*$Q70</f>
        <v>0</v>
      </c>
      <c r="AQ70" s="36">
        <f t="shared" ref="AQ70:AQ100" si="82">SUM(AR70:AT70)</f>
        <v>0</v>
      </c>
      <c r="AR70" s="91">
        <f t="shared" ref="AR70:AR100" si="83">$G70*$R70</f>
        <v>0</v>
      </c>
      <c r="AS70" s="91">
        <f t="shared" ref="AS70:AS100" si="84">$G70*$S70</f>
        <v>0</v>
      </c>
      <c r="AT70" s="97">
        <f t="shared" ref="AT70:AT100" si="85">$G70*$T70</f>
        <v>0</v>
      </c>
      <c r="AU70" s="36">
        <f t="shared" ref="AU70:AU100" si="86">SUM(AV70:AW70)</f>
        <v>0</v>
      </c>
      <c r="AV70" s="91">
        <f t="shared" ref="AV70:AV100" si="87">$G70*$U70</f>
        <v>0</v>
      </c>
      <c r="AW70" s="97">
        <f t="shared" ref="AW70:AW100" si="88">$G70*$V70</f>
        <v>0</v>
      </c>
      <c r="AX70" s="36">
        <f t="shared" ref="AX70:AX100" si="89">SUM(AY70:BB70)</f>
        <v>0</v>
      </c>
      <c r="AY70" s="91">
        <f t="shared" ref="AY70:AY100" si="90">$G70*$W70</f>
        <v>0</v>
      </c>
      <c r="AZ70" s="91">
        <f t="shared" ref="AZ70:AZ100" si="91">$G70*$X70</f>
        <v>0</v>
      </c>
      <c r="BA70" s="91">
        <f t="shared" ref="BA70:BA100" si="92">$G70*$Y70</f>
        <v>0</v>
      </c>
      <c r="BB70" s="97">
        <f t="shared" ref="BB70:BB100" si="93">$G70*$Z70</f>
        <v>0</v>
      </c>
      <c r="BC70" s="36">
        <f t="shared" ref="BC70:BC100" si="94">SUM(BD70)</f>
        <v>0</v>
      </c>
      <c r="BD70" s="97">
        <f t="shared" ref="BD70:BD100" si="95">$G70*$AA70</f>
        <v>0</v>
      </c>
      <c r="BE70" s="97">
        <f t="shared" ref="BE70:BE100" si="96">$G70*$AB70</f>
        <v>0</v>
      </c>
      <c r="BF70" s="107" t="s">
        <v>27</v>
      </c>
    </row>
    <row r="71" spans="1:58" outlineLevel="1" x14ac:dyDescent="0.3">
      <c r="A71" s="105"/>
      <c r="B71" s="5" t="s">
        <v>512</v>
      </c>
      <c r="C71" s="24" t="s">
        <v>27</v>
      </c>
      <c r="D71" s="10" t="s">
        <v>599</v>
      </c>
      <c r="E71" s="90" t="s">
        <v>583</v>
      </c>
      <c r="F71" s="36" t="s">
        <v>514</v>
      </c>
      <c r="G71" s="98"/>
      <c r="H71" s="159">
        <f t="shared" si="69"/>
        <v>27</v>
      </c>
      <c r="I71" s="153"/>
      <c r="J71" s="154"/>
      <c r="K71" s="154"/>
      <c r="L71" s="154">
        <v>12</v>
      </c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>
        <v>5</v>
      </c>
      <c r="X71" s="154">
        <v>10</v>
      </c>
      <c r="Y71" s="154"/>
      <c r="Z71" s="154"/>
      <c r="AA71" s="155"/>
      <c r="AB71" s="156"/>
      <c r="AC71" s="36">
        <f t="shared" si="70"/>
        <v>0</v>
      </c>
      <c r="AD71" s="31"/>
      <c r="AE71" s="43"/>
      <c r="AF71" s="36">
        <f t="shared" si="71"/>
        <v>0</v>
      </c>
      <c r="AG71" s="97">
        <f t="shared" si="72"/>
        <v>0</v>
      </c>
      <c r="AH71" s="36">
        <f t="shared" si="73"/>
        <v>0</v>
      </c>
      <c r="AI71" s="91">
        <f t="shared" si="74"/>
        <v>0</v>
      </c>
      <c r="AJ71" s="91">
        <f t="shared" si="75"/>
        <v>0</v>
      </c>
      <c r="AK71" s="97">
        <f t="shared" si="76"/>
        <v>0</v>
      </c>
      <c r="AL71" s="36">
        <f t="shared" si="77"/>
        <v>0</v>
      </c>
      <c r="AM71" s="91">
        <f t="shared" si="78"/>
        <v>0</v>
      </c>
      <c r="AN71" s="91">
        <f t="shared" si="79"/>
        <v>0</v>
      </c>
      <c r="AO71" s="91">
        <f t="shared" si="80"/>
        <v>0</v>
      </c>
      <c r="AP71" s="97">
        <f t="shared" si="81"/>
        <v>0</v>
      </c>
      <c r="AQ71" s="36">
        <f t="shared" si="82"/>
        <v>0</v>
      </c>
      <c r="AR71" s="91">
        <f t="shared" si="83"/>
        <v>0</v>
      </c>
      <c r="AS71" s="91">
        <f t="shared" si="84"/>
        <v>0</v>
      </c>
      <c r="AT71" s="97">
        <f t="shared" si="85"/>
        <v>0</v>
      </c>
      <c r="AU71" s="36">
        <f t="shared" si="86"/>
        <v>0</v>
      </c>
      <c r="AV71" s="91">
        <f t="shared" si="87"/>
        <v>0</v>
      </c>
      <c r="AW71" s="97">
        <f t="shared" si="88"/>
        <v>0</v>
      </c>
      <c r="AX71" s="36">
        <f t="shared" si="89"/>
        <v>0</v>
      </c>
      <c r="AY71" s="91">
        <f t="shared" si="90"/>
        <v>0</v>
      </c>
      <c r="AZ71" s="91">
        <f t="shared" si="91"/>
        <v>0</v>
      </c>
      <c r="BA71" s="91">
        <f t="shared" si="92"/>
        <v>0</v>
      </c>
      <c r="BB71" s="97">
        <f t="shared" si="93"/>
        <v>0</v>
      </c>
      <c r="BC71" s="36">
        <f t="shared" si="94"/>
        <v>0</v>
      </c>
      <c r="BD71" s="97">
        <f t="shared" si="95"/>
        <v>0</v>
      </c>
      <c r="BE71" s="97">
        <f t="shared" si="96"/>
        <v>0</v>
      </c>
      <c r="BF71" s="107" t="s">
        <v>27</v>
      </c>
    </row>
    <row r="72" spans="1:58" outlineLevel="1" x14ac:dyDescent="0.3">
      <c r="A72" s="105"/>
      <c r="B72" s="5" t="s">
        <v>512</v>
      </c>
      <c r="C72" s="24" t="s">
        <v>27</v>
      </c>
      <c r="D72" s="10" t="s">
        <v>601</v>
      </c>
      <c r="E72" s="90" t="s">
        <v>583</v>
      </c>
      <c r="F72" s="36" t="s">
        <v>514</v>
      </c>
      <c r="G72" s="98"/>
      <c r="H72" s="159">
        <f t="shared" si="69"/>
        <v>29</v>
      </c>
      <c r="I72" s="153"/>
      <c r="J72" s="154"/>
      <c r="K72" s="154"/>
      <c r="L72" s="154"/>
      <c r="M72" s="154"/>
      <c r="N72" s="154">
        <v>17</v>
      </c>
      <c r="O72" s="154">
        <v>4</v>
      </c>
      <c r="P72" s="154"/>
      <c r="Q72" s="154"/>
      <c r="R72" s="154"/>
      <c r="S72" s="154"/>
      <c r="T72" s="154"/>
      <c r="U72" s="154">
        <v>6</v>
      </c>
      <c r="V72" s="154">
        <v>1</v>
      </c>
      <c r="W72" s="154"/>
      <c r="X72" s="154"/>
      <c r="Y72" s="154">
        <v>1</v>
      </c>
      <c r="Z72" s="154"/>
      <c r="AA72" s="155"/>
      <c r="AB72" s="156"/>
      <c r="AC72" s="36">
        <f t="shared" si="70"/>
        <v>0</v>
      </c>
      <c r="AD72" s="31"/>
      <c r="AE72" s="43"/>
      <c r="AF72" s="36">
        <f t="shared" si="71"/>
        <v>0</v>
      </c>
      <c r="AG72" s="97">
        <f t="shared" si="72"/>
        <v>0</v>
      </c>
      <c r="AH72" s="36">
        <f t="shared" si="73"/>
        <v>0</v>
      </c>
      <c r="AI72" s="91">
        <f t="shared" si="74"/>
        <v>0</v>
      </c>
      <c r="AJ72" s="91">
        <f t="shared" si="75"/>
        <v>0</v>
      </c>
      <c r="AK72" s="97">
        <f t="shared" si="76"/>
        <v>0</v>
      </c>
      <c r="AL72" s="36">
        <f t="shared" si="77"/>
        <v>0</v>
      </c>
      <c r="AM72" s="91">
        <f t="shared" si="78"/>
        <v>0</v>
      </c>
      <c r="AN72" s="91">
        <f t="shared" si="79"/>
        <v>0</v>
      </c>
      <c r="AO72" s="91">
        <f t="shared" si="80"/>
        <v>0</v>
      </c>
      <c r="AP72" s="97">
        <f t="shared" si="81"/>
        <v>0</v>
      </c>
      <c r="AQ72" s="36">
        <f t="shared" si="82"/>
        <v>0</v>
      </c>
      <c r="AR72" s="91">
        <f t="shared" si="83"/>
        <v>0</v>
      </c>
      <c r="AS72" s="91">
        <f t="shared" si="84"/>
        <v>0</v>
      </c>
      <c r="AT72" s="97">
        <f t="shared" si="85"/>
        <v>0</v>
      </c>
      <c r="AU72" s="36">
        <f t="shared" si="86"/>
        <v>0</v>
      </c>
      <c r="AV72" s="91">
        <f t="shared" si="87"/>
        <v>0</v>
      </c>
      <c r="AW72" s="97">
        <f t="shared" si="88"/>
        <v>0</v>
      </c>
      <c r="AX72" s="36">
        <f t="shared" si="89"/>
        <v>0</v>
      </c>
      <c r="AY72" s="91">
        <f t="shared" si="90"/>
        <v>0</v>
      </c>
      <c r="AZ72" s="91">
        <f t="shared" si="91"/>
        <v>0</v>
      </c>
      <c r="BA72" s="91">
        <f t="shared" si="92"/>
        <v>0</v>
      </c>
      <c r="BB72" s="97">
        <f t="shared" si="93"/>
        <v>0</v>
      </c>
      <c r="BC72" s="36">
        <f t="shared" si="94"/>
        <v>0</v>
      </c>
      <c r="BD72" s="97">
        <f t="shared" si="95"/>
        <v>0</v>
      </c>
      <c r="BE72" s="97">
        <f t="shared" si="96"/>
        <v>0</v>
      </c>
      <c r="BF72" s="107" t="s">
        <v>27</v>
      </c>
    </row>
    <row r="73" spans="1:58" outlineLevel="1" x14ac:dyDescent="0.3">
      <c r="A73" s="105"/>
      <c r="B73" s="5" t="s">
        <v>512</v>
      </c>
      <c r="C73" s="24" t="s">
        <v>27</v>
      </c>
      <c r="D73" s="10" t="s">
        <v>603</v>
      </c>
      <c r="E73" s="90" t="s">
        <v>583</v>
      </c>
      <c r="F73" s="36" t="s">
        <v>514</v>
      </c>
      <c r="G73" s="98"/>
      <c r="H73" s="159">
        <f t="shared" si="69"/>
        <v>15</v>
      </c>
      <c r="I73" s="153"/>
      <c r="J73" s="154"/>
      <c r="K73" s="154"/>
      <c r="L73" s="154">
        <v>10</v>
      </c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>
        <v>1</v>
      </c>
      <c r="X73" s="154">
        <v>4</v>
      </c>
      <c r="Y73" s="154"/>
      <c r="Z73" s="154"/>
      <c r="AA73" s="155"/>
      <c r="AB73" s="156"/>
      <c r="AC73" s="36">
        <f t="shared" si="70"/>
        <v>0</v>
      </c>
      <c r="AD73" s="31"/>
      <c r="AE73" s="43"/>
      <c r="AF73" s="36">
        <f t="shared" si="71"/>
        <v>0</v>
      </c>
      <c r="AG73" s="97">
        <f t="shared" si="72"/>
        <v>0</v>
      </c>
      <c r="AH73" s="36">
        <f t="shared" si="73"/>
        <v>0</v>
      </c>
      <c r="AI73" s="91">
        <f t="shared" si="74"/>
        <v>0</v>
      </c>
      <c r="AJ73" s="91">
        <f t="shared" si="75"/>
        <v>0</v>
      </c>
      <c r="AK73" s="97">
        <f t="shared" si="76"/>
        <v>0</v>
      </c>
      <c r="AL73" s="36">
        <f t="shared" si="77"/>
        <v>0</v>
      </c>
      <c r="AM73" s="91">
        <f t="shared" si="78"/>
        <v>0</v>
      </c>
      <c r="AN73" s="91">
        <f t="shared" si="79"/>
        <v>0</v>
      </c>
      <c r="AO73" s="91">
        <f t="shared" si="80"/>
        <v>0</v>
      </c>
      <c r="AP73" s="97">
        <f t="shared" si="81"/>
        <v>0</v>
      </c>
      <c r="AQ73" s="36">
        <f t="shared" si="82"/>
        <v>0</v>
      </c>
      <c r="AR73" s="91">
        <f t="shared" si="83"/>
        <v>0</v>
      </c>
      <c r="AS73" s="91">
        <f t="shared" si="84"/>
        <v>0</v>
      </c>
      <c r="AT73" s="97">
        <f t="shared" si="85"/>
        <v>0</v>
      </c>
      <c r="AU73" s="36">
        <f t="shared" si="86"/>
        <v>0</v>
      </c>
      <c r="AV73" s="91">
        <f t="shared" si="87"/>
        <v>0</v>
      </c>
      <c r="AW73" s="97">
        <f t="shared" si="88"/>
        <v>0</v>
      </c>
      <c r="AX73" s="36">
        <f t="shared" si="89"/>
        <v>0</v>
      </c>
      <c r="AY73" s="91">
        <f t="shared" si="90"/>
        <v>0</v>
      </c>
      <c r="AZ73" s="91">
        <f t="shared" si="91"/>
        <v>0</v>
      </c>
      <c r="BA73" s="91">
        <f t="shared" si="92"/>
        <v>0</v>
      </c>
      <c r="BB73" s="97">
        <f t="shared" si="93"/>
        <v>0</v>
      </c>
      <c r="BC73" s="36">
        <f t="shared" si="94"/>
        <v>0</v>
      </c>
      <c r="BD73" s="97">
        <f t="shared" si="95"/>
        <v>0</v>
      </c>
      <c r="BE73" s="97">
        <f t="shared" si="96"/>
        <v>0</v>
      </c>
      <c r="BF73" s="107" t="s">
        <v>27</v>
      </c>
    </row>
    <row r="74" spans="1:58" outlineLevel="1" x14ac:dyDescent="0.3">
      <c r="A74" s="105"/>
      <c r="B74" s="5"/>
      <c r="C74" s="24"/>
      <c r="D74" s="10" t="s">
        <v>1186</v>
      </c>
      <c r="E74" s="90"/>
      <c r="F74" s="36"/>
      <c r="G74" s="98"/>
      <c r="H74" s="159">
        <f t="shared" si="69"/>
        <v>91</v>
      </c>
      <c r="I74" s="153"/>
      <c r="J74" s="154"/>
      <c r="K74" s="154"/>
      <c r="L74" s="154">
        <v>8</v>
      </c>
      <c r="M74" s="154"/>
      <c r="N74" s="154">
        <v>9</v>
      </c>
      <c r="O74" s="154">
        <v>7</v>
      </c>
      <c r="P74" s="154">
        <v>6</v>
      </c>
      <c r="Q74" s="154"/>
      <c r="R74" s="154">
        <v>5</v>
      </c>
      <c r="S74" s="154">
        <v>6</v>
      </c>
      <c r="T74" s="154">
        <v>7</v>
      </c>
      <c r="U74" s="154">
        <v>14</v>
      </c>
      <c r="V74" s="154">
        <v>2</v>
      </c>
      <c r="W74" s="154">
        <v>3</v>
      </c>
      <c r="X74" s="154">
        <v>9</v>
      </c>
      <c r="Y74" s="154">
        <v>4</v>
      </c>
      <c r="Z74" s="154"/>
      <c r="AA74" s="155">
        <v>11</v>
      </c>
      <c r="AB74" s="156"/>
      <c r="AC74" s="36"/>
      <c r="AD74" s="31"/>
      <c r="AE74" s="43"/>
      <c r="AF74" s="36"/>
      <c r="AG74" s="97"/>
      <c r="AH74" s="36"/>
      <c r="AI74" s="91"/>
      <c r="AJ74" s="91"/>
      <c r="AK74" s="97"/>
      <c r="AL74" s="36"/>
      <c r="AM74" s="91"/>
      <c r="AN74" s="91"/>
      <c r="AO74" s="91"/>
      <c r="AP74" s="97"/>
      <c r="AQ74" s="36"/>
      <c r="AR74" s="91"/>
      <c r="AS74" s="91"/>
      <c r="AT74" s="97"/>
      <c r="AU74" s="36"/>
      <c r="AV74" s="91"/>
      <c r="AW74" s="97"/>
      <c r="AX74" s="36"/>
      <c r="AY74" s="91"/>
      <c r="AZ74" s="91"/>
      <c r="BA74" s="91"/>
      <c r="BB74" s="97"/>
      <c r="BC74" s="36"/>
      <c r="BD74" s="97"/>
      <c r="BE74" s="97"/>
      <c r="BF74" s="107"/>
    </row>
    <row r="75" spans="1:58" outlineLevel="1" x14ac:dyDescent="0.3">
      <c r="A75" s="105"/>
      <c r="B75" s="5" t="s">
        <v>512</v>
      </c>
      <c r="C75" s="24" t="s">
        <v>27</v>
      </c>
      <c r="D75" s="10" t="s">
        <v>629</v>
      </c>
      <c r="E75" s="90" t="s">
        <v>583</v>
      </c>
      <c r="F75" s="36" t="s">
        <v>514</v>
      </c>
      <c r="G75" s="98"/>
      <c r="H75" s="159">
        <f t="shared" si="69"/>
        <v>124</v>
      </c>
      <c r="I75" s="153"/>
      <c r="J75" s="154"/>
      <c r="K75" s="154"/>
      <c r="L75" s="154"/>
      <c r="M75" s="154"/>
      <c r="N75" s="154">
        <v>38</v>
      </c>
      <c r="O75" s="154">
        <v>8</v>
      </c>
      <c r="P75" s="154">
        <v>3</v>
      </c>
      <c r="Q75" s="154"/>
      <c r="R75" s="154">
        <v>9</v>
      </c>
      <c r="S75" s="154">
        <v>14</v>
      </c>
      <c r="T75" s="154">
        <v>5</v>
      </c>
      <c r="U75" s="154">
        <v>20</v>
      </c>
      <c r="V75" s="154">
        <v>8</v>
      </c>
      <c r="W75" s="154"/>
      <c r="X75" s="154"/>
      <c r="Y75" s="154">
        <v>10</v>
      </c>
      <c r="Z75" s="154"/>
      <c r="AA75" s="155">
        <v>9</v>
      </c>
      <c r="AB75" s="156"/>
      <c r="AC75" s="36">
        <f t="shared" si="70"/>
        <v>0</v>
      </c>
      <c r="AD75" s="31"/>
      <c r="AE75" s="43"/>
      <c r="AF75" s="36">
        <f t="shared" si="71"/>
        <v>0</v>
      </c>
      <c r="AG75" s="97">
        <f t="shared" si="72"/>
        <v>0</v>
      </c>
      <c r="AH75" s="36">
        <f t="shared" si="73"/>
        <v>0</v>
      </c>
      <c r="AI75" s="91">
        <f t="shared" si="74"/>
        <v>0</v>
      </c>
      <c r="AJ75" s="91">
        <f t="shared" si="75"/>
        <v>0</v>
      </c>
      <c r="AK75" s="97">
        <f t="shared" si="76"/>
        <v>0</v>
      </c>
      <c r="AL75" s="36">
        <f t="shared" si="77"/>
        <v>0</v>
      </c>
      <c r="AM75" s="91">
        <f t="shared" si="78"/>
        <v>0</v>
      </c>
      <c r="AN75" s="91">
        <f t="shared" si="79"/>
        <v>0</v>
      </c>
      <c r="AO75" s="91">
        <f t="shared" si="80"/>
        <v>0</v>
      </c>
      <c r="AP75" s="97">
        <f t="shared" si="81"/>
        <v>0</v>
      </c>
      <c r="AQ75" s="36">
        <f t="shared" si="82"/>
        <v>0</v>
      </c>
      <c r="AR75" s="91">
        <f t="shared" si="83"/>
        <v>0</v>
      </c>
      <c r="AS75" s="91">
        <f t="shared" si="84"/>
        <v>0</v>
      </c>
      <c r="AT75" s="97">
        <f t="shared" si="85"/>
        <v>0</v>
      </c>
      <c r="AU75" s="36">
        <f t="shared" si="86"/>
        <v>0</v>
      </c>
      <c r="AV75" s="91">
        <f t="shared" si="87"/>
        <v>0</v>
      </c>
      <c r="AW75" s="97">
        <f t="shared" si="88"/>
        <v>0</v>
      </c>
      <c r="AX75" s="36">
        <f t="shared" si="89"/>
        <v>0</v>
      </c>
      <c r="AY75" s="91">
        <f t="shared" si="90"/>
        <v>0</v>
      </c>
      <c r="AZ75" s="91">
        <f t="shared" si="91"/>
        <v>0</v>
      </c>
      <c r="BA75" s="91">
        <f t="shared" si="92"/>
        <v>0</v>
      </c>
      <c r="BB75" s="97">
        <f t="shared" si="93"/>
        <v>0</v>
      </c>
      <c r="BC75" s="36">
        <f t="shared" si="94"/>
        <v>0</v>
      </c>
      <c r="BD75" s="97">
        <f t="shared" si="95"/>
        <v>0</v>
      </c>
      <c r="BE75" s="97">
        <f t="shared" si="96"/>
        <v>0</v>
      </c>
      <c r="BF75" s="107" t="s">
        <v>27</v>
      </c>
    </row>
    <row r="76" spans="1:58" ht="27.6" outlineLevel="1" x14ac:dyDescent="0.3">
      <c r="A76" s="105"/>
      <c r="B76" s="5" t="s">
        <v>512</v>
      </c>
      <c r="C76" s="24" t="s">
        <v>27</v>
      </c>
      <c r="D76" s="10" t="s">
        <v>631</v>
      </c>
      <c r="E76" s="90" t="s">
        <v>583</v>
      </c>
      <c r="F76" s="36" t="s">
        <v>514</v>
      </c>
      <c r="G76" s="98"/>
      <c r="H76" s="159">
        <f t="shared" si="69"/>
        <v>42</v>
      </c>
      <c r="I76" s="153"/>
      <c r="J76" s="154"/>
      <c r="K76" s="154"/>
      <c r="L76" s="154">
        <v>22</v>
      </c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>
        <v>6</v>
      </c>
      <c r="X76" s="154">
        <v>14</v>
      </c>
      <c r="Y76" s="154"/>
      <c r="Z76" s="154"/>
      <c r="AA76" s="155"/>
      <c r="AB76" s="156"/>
      <c r="AC76" s="36">
        <f t="shared" si="70"/>
        <v>0</v>
      </c>
      <c r="AD76" s="31"/>
      <c r="AE76" s="43"/>
      <c r="AF76" s="36">
        <f t="shared" si="71"/>
        <v>0</v>
      </c>
      <c r="AG76" s="97">
        <f t="shared" si="72"/>
        <v>0</v>
      </c>
      <c r="AH76" s="36">
        <f t="shared" si="73"/>
        <v>0</v>
      </c>
      <c r="AI76" s="91">
        <f t="shared" si="74"/>
        <v>0</v>
      </c>
      <c r="AJ76" s="91">
        <f t="shared" si="75"/>
        <v>0</v>
      </c>
      <c r="AK76" s="97">
        <f t="shared" si="76"/>
        <v>0</v>
      </c>
      <c r="AL76" s="36">
        <f t="shared" si="77"/>
        <v>0</v>
      </c>
      <c r="AM76" s="91">
        <f t="shared" si="78"/>
        <v>0</v>
      </c>
      <c r="AN76" s="91">
        <f t="shared" si="79"/>
        <v>0</v>
      </c>
      <c r="AO76" s="91">
        <f t="shared" si="80"/>
        <v>0</v>
      </c>
      <c r="AP76" s="97">
        <f t="shared" si="81"/>
        <v>0</v>
      </c>
      <c r="AQ76" s="36">
        <f t="shared" si="82"/>
        <v>0</v>
      </c>
      <c r="AR76" s="91">
        <f t="shared" si="83"/>
        <v>0</v>
      </c>
      <c r="AS76" s="91">
        <f t="shared" si="84"/>
        <v>0</v>
      </c>
      <c r="AT76" s="97">
        <f t="shared" si="85"/>
        <v>0</v>
      </c>
      <c r="AU76" s="36">
        <f t="shared" si="86"/>
        <v>0</v>
      </c>
      <c r="AV76" s="91">
        <f t="shared" si="87"/>
        <v>0</v>
      </c>
      <c r="AW76" s="97">
        <f t="shared" si="88"/>
        <v>0</v>
      </c>
      <c r="AX76" s="36">
        <f t="shared" si="89"/>
        <v>0</v>
      </c>
      <c r="AY76" s="91">
        <f t="shared" si="90"/>
        <v>0</v>
      </c>
      <c r="AZ76" s="91">
        <f t="shared" si="91"/>
        <v>0</v>
      </c>
      <c r="BA76" s="91">
        <f t="shared" si="92"/>
        <v>0</v>
      </c>
      <c r="BB76" s="97">
        <f t="shared" si="93"/>
        <v>0</v>
      </c>
      <c r="BC76" s="36">
        <f t="shared" si="94"/>
        <v>0</v>
      </c>
      <c r="BD76" s="97">
        <f t="shared" si="95"/>
        <v>0</v>
      </c>
      <c r="BE76" s="97">
        <f t="shared" si="96"/>
        <v>0</v>
      </c>
      <c r="BF76" s="107" t="s">
        <v>27</v>
      </c>
    </row>
    <row r="77" spans="1:58" outlineLevel="1" x14ac:dyDescent="0.3">
      <c r="A77" s="105"/>
      <c r="B77" s="5" t="s">
        <v>512</v>
      </c>
      <c r="C77" s="24" t="s">
        <v>27</v>
      </c>
      <c r="D77" s="10" t="s">
        <v>617</v>
      </c>
      <c r="E77" s="90" t="s">
        <v>583</v>
      </c>
      <c r="F77" s="36" t="s">
        <v>514</v>
      </c>
      <c r="G77" s="98"/>
      <c r="H77" s="159">
        <f t="shared" si="69"/>
        <v>16</v>
      </c>
      <c r="I77" s="153"/>
      <c r="J77" s="154"/>
      <c r="K77" s="154"/>
      <c r="L77" s="154"/>
      <c r="M77" s="154"/>
      <c r="N77" s="154">
        <v>6</v>
      </c>
      <c r="O77" s="154"/>
      <c r="P77" s="154">
        <v>1</v>
      </c>
      <c r="Q77" s="154"/>
      <c r="R77" s="154">
        <v>1</v>
      </c>
      <c r="S77" s="154">
        <v>2</v>
      </c>
      <c r="T77" s="154"/>
      <c r="U77" s="154">
        <v>3</v>
      </c>
      <c r="V77" s="154">
        <v>2</v>
      </c>
      <c r="W77" s="154"/>
      <c r="X77" s="154"/>
      <c r="Y77" s="154">
        <v>1</v>
      </c>
      <c r="Z77" s="154"/>
      <c r="AA77" s="155"/>
      <c r="AB77" s="156"/>
      <c r="AC77" s="36">
        <f t="shared" si="70"/>
        <v>0</v>
      </c>
      <c r="AD77" s="31"/>
      <c r="AE77" s="43"/>
      <c r="AF77" s="36">
        <f t="shared" si="71"/>
        <v>0</v>
      </c>
      <c r="AG77" s="97">
        <f t="shared" si="72"/>
        <v>0</v>
      </c>
      <c r="AH77" s="36">
        <f t="shared" si="73"/>
        <v>0</v>
      </c>
      <c r="AI77" s="91">
        <f t="shared" si="74"/>
        <v>0</v>
      </c>
      <c r="AJ77" s="91">
        <f t="shared" si="75"/>
        <v>0</v>
      </c>
      <c r="AK77" s="97">
        <f t="shared" si="76"/>
        <v>0</v>
      </c>
      <c r="AL77" s="36">
        <f t="shared" si="77"/>
        <v>0</v>
      </c>
      <c r="AM77" s="91">
        <f t="shared" si="78"/>
        <v>0</v>
      </c>
      <c r="AN77" s="91">
        <f t="shared" si="79"/>
        <v>0</v>
      </c>
      <c r="AO77" s="91">
        <f t="shared" si="80"/>
        <v>0</v>
      </c>
      <c r="AP77" s="97">
        <f t="shared" si="81"/>
        <v>0</v>
      </c>
      <c r="AQ77" s="36">
        <f t="shared" si="82"/>
        <v>0</v>
      </c>
      <c r="AR77" s="91">
        <f t="shared" si="83"/>
        <v>0</v>
      </c>
      <c r="AS77" s="91">
        <f t="shared" si="84"/>
        <v>0</v>
      </c>
      <c r="AT77" s="97">
        <f t="shared" si="85"/>
        <v>0</v>
      </c>
      <c r="AU77" s="36">
        <f t="shared" si="86"/>
        <v>0</v>
      </c>
      <c r="AV77" s="91">
        <f t="shared" si="87"/>
        <v>0</v>
      </c>
      <c r="AW77" s="97">
        <f t="shared" si="88"/>
        <v>0</v>
      </c>
      <c r="AX77" s="36">
        <f t="shared" si="89"/>
        <v>0</v>
      </c>
      <c r="AY77" s="91">
        <f t="shared" si="90"/>
        <v>0</v>
      </c>
      <c r="AZ77" s="91">
        <f t="shared" si="91"/>
        <v>0</v>
      </c>
      <c r="BA77" s="91">
        <f t="shared" si="92"/>
        <v>0</v>
      </c>
      <c r="BB77" s="97">
        <f t="shared" si="93"/>
        <v>0</v>
      </c>
      <c r="BC77" s="36">
        <f t="shared" si="94"/>
        <v>0</v>
      </c>
      <c r="BD77" s="97">
        <f t="shared" si="95"/>
        <v>0</v>
      </c>
      <c r="BE77" s="97">
        <f t="shared" si="96"/>
        <v>0</v>
      </c>
      <c r="BF77" s="107" t="s">
        <v>27</v>
      </c>
    </row>
    <row r="78" spans="1:58" ht="27.6" outlineLevel="1" x14ac:dyDescent="0.3">
      <c r="A78" s="105"/>
      <c r="B78" s="5"/>
      <c r="C78" s="24"/>
      <c r="D78" s="10" t="s">
        <v>619</v>
      </c>
      <c r="E78" s="90" t="s">
        <v>583</v>
      </c>
      <c r="F78" s="36"/>
      <c r="G78" s="98"/>
      <c r="H78" s="159">
        <f t="shared" si="69"/>
        <v>4</v>
      </c>
      <c r="I78" s="153"/>
      <c r="J78" s="154"/>
      <c r="K78" s="154"/>
      <c r="L78" s="154">
        <v>3</v>
      </c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>
        <v>1</v>
      </c>
      <c r="Y78" s="154"/>
      <c r="Z78" s="154"/>
      <c r="AA78" s="155"/>
      <c r="AB78" s="156"/>
      <c r="AC78" s="36"/>
      <c r="AD78" s="31"/>
      <c r="AE78" s="43"/>
      <c r="AF78" s="36"/>
      <c r="AG78" s="97"/>
      <c r="AH78" s="36"/>
      <c r="AI78" s="91"/>
      <c r="AJ78" s="91"/>
      <c r="AK78" s="97"/>
      <c r="AL78" s="36"/>
      <c r="AM78" s="91"/>
      <c r="AN78" s="91"/>
      <c r="AO78" s="91"/>
      <c r="AP78" s="97"/>
      <c r="AQ78" s="36"/>
      <c r="AR78" s="91"/>
      <c r="AS78" s="91"/>
      <c r="AT78" s="97"/>
      <c r="AU78" s="36"/>
      <c r="AV78" s="91"/>
      <c r="AW78" s="97"/>
      <c r="AX78" s="36"/>
      <c r="AY78" s="91"/>
      <c r="AZ78" s="91"/>
      <c r="BA78" s="91"/>
      <c r="BB78" s="97"/>
      <c r="BC78" s="36"/>
      <c r="BD78" s="97"/>
      <c r="BE78" s="97"/>
      <c r="BF78" s="107"/>
    </row>
    <row r="79" spans="1:58" outlineLevel="1" x14ac:dyDescent="0.3">
      <c r="A79" s="105"/>
      <c r="B79" s="5" t="s">
        <v>512</v>
      </c>
      <c r="C79" s="24" t="s">
        <v>27</v>
      </c>
      <c r="D79" s="10" t="s">
        <v>635</v>
      </c>
      <c r="E79" s="90" t="s">
        <v>583</v>
      </c>
      <c r="F79" s="36" t="s">
        <v>514</v>
      </c>
      <c r="G79" s="98"/>
      <c r="H79" s="159">
        <f t="shared" si="69"/>
        <v>192</v>
      </c>
      <c r="I79" s="153"/>
      <c r="J79" s="154"/>
      <c r="K79" s="154"/>
      <c r="L79" s="154"/>
      <c r="M79" s="154"/>
      <c r="N79" s="154">
        <v>45</v>
      </c>
      <c r="O79" s="154">
        <v>10</v>
      </c>
      <c r="P79" s="154">
        <v>4</v>
      </c>
      <c r="Q79" s="154"/>
      <c r="R79" s="154">
        <v>21</v>
      </c>
      <c r="S79" s="154">
        <v>38</v>
      </c>
      <c r="T79" s="154">
        <v>7</v>
      </c>
      <c r="U79" s="154">
        <v>23</v>
      </c>
      <c r="V79" s="154">
        <v>12</v>
      </c>
      <c r="W79" s="154"/>
      <c r="X79" s="154"/>
      <c r="Y79" s="154">
        <v>24</v>
      </c>
      <c r="Z79" s="154"/>
      <c r="AA79" s="155">
        <v>8</v>
      </c>
      <c r="AB79" s="156"/>
      <c r="AC79" s="36">
        <f t="shared" si="70"/>
        <v>0</v>
      </c>
      <c r="AD79" s="31"/>
      <c r="AE79" s="43"/>
      <c r="AF79" s="36">
        <f t="shared" si="71"/>
        <v>0</v>
      </c>
      <c r="AG79" s="97">
        <f t="shared" si="72"/>
        <v>0</v>
      </c>
      <c r="AH79" s="36">
        <f t="shared" si="73"/>
        <v>0</v>
      </c>
      <c r="AI79" s="91">
        <f t="shared" si="74"/>
        <v>0</v>
      </c>
      <c r="AJ79" s="91">
        <f t="shared" si="75"/>
        <v>0</v>
      </c>
      <c r="AK79" s="97">
        <f t="shared" si="76"/>
        <v>0</v>
      </c>
      <c r="AL79" s="36">
        <f t="shared" si="77"/>
        <v>0</v>
      </c>
      <c r="AM79" s="91">
        <f t="shared" si="78"/>
        <v>0</v>
      </c>
      <c r="AN79" s="91">
        <f t="shared" si="79"/>
        <v>0</v>
      </c>
      <c r="AO79" s="91">
        <f t="shared" si="80"/>
        <v>0</v>
      </c>
      <c r="AP79" s="97">
        <f t="shared" si="81"/>
        <v>0</v>
      </c>
      <c r="AQ79" s="36">
        <f t="shared" si="82"/>
        <v>0</v>
      </c>
      <c r="AR79" s="91">
        <f t="shared" si="83"/>
        <v>0</v>
      </c>
      <c r="AS79" s="91">
        <f t="shared" si="84"/>
        <v>0</v>
      </c>
      <c r="AT79" s="97">
        <f t="shared" si="85"/>
        <v>0</v>
      </c>
      <c r="AU79" s="36">
        <f t="shared" si="86"/>
        <v>0</v>
      </c>
      <c r="AV79" s="91">
        <f t="shared" si="87"/>
        <v>0</v>
      </c>
      <c r="AW79" s="97">
        <f t="shared" si="88"/>
        <v>0</v>
      </c>
      <c r="AX79" s="36">
        <f t="shared" si="89"/>
        <v>0</v>
      </c>
      <c r="AY79" s="91">
        <f t="shared" si="90"/>
        <v>0</v>
      </c>
      <c r="AZ79" s="91">
        <f t="shared" si="91"/>
        <v>0</v>
      </c>
      <c r="BA79" s="91">
        <f t="shared" si="92"/>
        <v>0</v>
      </c>
      <c r="BB79" s="97">
        <f t="shared" si="93"/>
        <v>0</v>
      </c>
      <c r="BC79" s="36">
        <f t="shared" si="94"/>
        <v>0</v>
      </c>
      <c r="BD79" s="97">
        <f t="shared" si="95"/>
        <v>0</v>
      </c>
      <c r="BE79" s="97">
        <f t="shared" si="96"/>
        <v>0</v>
      </c>
      <c r="BF79" s="107" t="s">
        <v>27</v>
      </c>
    </row>
    <row r="80" spans="1:58" outlineLevel="1" x14ac:dyDescent="0.3">
      <c r="A80" s="105"/>
      <c r="B80" s="5"/>
      <c r="C80" s="24"/>
      <c r="D80" s="10" t="s">
        <v>637</v>
      </c>
      <c r="E80" s="90" t="s">
        <v>583</v>
      </c>
      <c r="F80" s="36"/>
      <c r="G80" s="98"/>
      <c r="H80" s="159">
        <f t="shared" si="69"/>
        <v>55</v>
      </c>
      <c r="I80" s="153"/>
      <c r="J80" s="154"/>
      <c r="K80" s="154"/>
      <c r="L80" s="154">
        <v>22</v>
      </c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>
        <v>11</v>
      </c>
      <c r="X80" s="154">
        <v>22</v>
      </c>
      <c r="Y80" s="154"/>
      <c r="Z80" s="154"/>
      <c r="AA80" s="155"/>
      <c r="AB80" s="156"/>
      <c r="AC80" s="36"/>
      <c r="AD80" s="31"/>
      <c r="AE80" s="43"/>
      <c r="AF80" s="36"/>
      <c r="AG80" s="97"/>
      <c r="AH80" s="36"/>
      <c r="AI80" s="91"/>
      <c r="AJ80" s="91"/>
      <c r="AK80" s="97"/>
      <c r="AL80" s="36"/>
      <c r="AM80" s="91"/>
      <c r="AN80" s="91"/>
      <c r="AO80" s="91"/>
      <c r="AP80" s="97"/>
      <c r="AQ80" s="36"/>
      <c r="AR80" s="91"/>
      <c r="AS80" s="91"/>
      <c r="AT80" s="97"/>
      <c r="AU80" s="36"/>
      <c r="AV80" s="91"/>
      <c r="AW80" s="97"/>
      <c r="AX80" s="36"/>
      <c r="AY80" s="91"/>
      <c r="AZ80" s="91"/>
      <c r="BA80" s="91"/>
      <c r="BB80" s="97"/>
      <c r="BC80" s="36"/>
      <c r="BD80" s="97"/>
      <c r="BE80" s="97"/>
      <c r="BF80" s="107"/>
    </row>
    <row r="81" spans="1:58" outlineLevel="1" x14ac:dyDescent="0.3">
      <c r="A81" s="105"/>
      <c r="B81" s="5" t="s">
        <v>512</v>
      </c>
      <c r="C81" s="24" t="s">
        <v>27</v>
      </c>
      <c r="D81" s="10" t="s">
        <v>1187</v>
      </c>
      <c r="E81" s="90" t="s">
        <v>583</v>
      </c>
      <c r="F81" s="36" t="s">
        <v>514</v>
      </c>
      <c r="G81" s="98"/>
      <c r="H81" s="159">
        <f t="shared" si="69"/>
        <v>247</v>
      </c>
      <c r="I81" s="153"/>
      <c r="J81" s="154"/>
      <c r="K81" s="154"/>
      <c r="L81" s="154">
        <v>22</v>
      </c>
      <c r="M81" s="154"/>
      <c r="N81" s="154">
        <v>45</v>
      </c>
      <c r="O81" s="154">
        <v>10</v>
      </c>
      <c r="P81" s="154">
        <v>4</v>
      </c>
      <c r="Q81" s="154"/>
      <c r="R81" s="154">
        <v>21</v>
      </c>
      <c r="S81" s="154">
        <v>38</v>
      </c>
      <c r="T81" s="154">
        <v>7</v>
      </c>
      <c r="U81" s="154">
        <v>23</v>
      </c>
      <c r="V81" s="154">
        <v>12</v>
      </c>
      <c r="W81" s="154">
        <v>11</v>
      </c>
      <c r="X81" s="154">
        <v>22</v>
      </c>
      <c r="Y81" s="154">
        <v>24</v>
      </c>
      <c r="Z81" s="154"/>
      <c r="AA81" s="155">
        <v>8</v>
      </c>
      <c r="AB81" s="156"/>
      <c r="AC81" s="36">
        <f t="shared" si="70"/>
        <v>0</v>
      </c>
      <c r="AD81" s="31"/>
      <c r="AE81" s="43"/>
      <c r="AF81" s="36">
        <f t="shared" si="71"/>
        <v>0</v>
      </c>
      <c r="AG81" s="97">
        <f t="shared" si="72"/>
        <v>0</v>
      </c>
      <c r="AH81" s="36">
        <f t="shared" si="73"/>
        <v>0</v>
      </c>
      <c r="AI81" s="91">
        <f t="shared" si="74"/>
        <v>0</v>
      </c>
      <c r="AJ81" s="91">
        <f t="shared" si="75"/>
        <v>0</v>
      </c>
      <c r="AK81" s="97">
        <f t="shared" si="76"/>
        <v>0</v>
      </c>
      <c r="AL81" s="36">
        <f t="shared" si="77"/>
        <v>0</v>
      </c>
      <c r="AM81" s="91">
        <f t="shared" si="78"/>
        <v>0</v>
      </c>
      <c r="AN81" s="91">
        <f t="shared" si="79"/>
        <v>0</v>
      </c>
      <c r="AO81" s="91">
        <f t="shared" si="80"/>
        <v>0</v>
      </c>
      <c r="AP81" s="97">
        <f t="shared" si="81"/>
        <v>0</v>
      </c>
      <c r="AQ81" s="36">
        <f t="shared" si="82"/>
        <v>0</v>
      </c>
      <c r="AR81" s="91">
        <f t="shared" si="83"/>
        <v>0</v>
      </c>
      <c r="AS81" s="91">
        <f t="shared" si="84"/>
        <v>0</v>
      </c>
      <c r="AT81" s="97">
        <f t="shared" si="85"/>
        <v>0</v>
      </c>
      <c r="AU81" s="36">
        <f t="shared" si="86"/>
        <v>0</v>
      </c>
      <c r="AV81" s="91">
        <f t="shared" si="87"/>
        <v>0</v>
      </c>
      <c r="AW81" s="97">
        <f t="shared" si="88"/>
        <v>0</v>
      </c>
      <c r="AX81" s="36">
        <f t="shared" si="89"/>
        <v>0</v>
      </c>
      <c r="AY81" s="91">
        <f t="shared" si="90"/>
        <v>0</v>
      </c>
      <c r="AZ81" s="91">
        <f t="shared" si="91"/>
        <v>0</v>
      </c>
      <c r="BA81" s="91">
        <f t="shared" si="92"/>
        <v>0</v>
      </c>
      <c r="BB81" s="97">
        <f t="shared" si="93"/>
        <v>0</v>
      </c>
      <c r="BC81" s="36">
        <f t="shared" si="94"/>
        <v>0</v>
      </c>
      <c r="BD81" s="97">
        <f t="shared" si="95"/>
        <v>0</v>
      </c>
      <c r="BE81" s="97">
        <f t="shared" si="96"/>
        <v>0</v>
      </c>
      <c r="BF81" s="107" t="s">
        <v>27</v>
      </c>
    </row>
    <row r="82" spans="1:58" outlineLevel="1" x14ac:dyDescent="0.3">
      <c r="A82" s="105"/>
      <c r="B82" s="5" t="s">
        <v>512</v>
      </c>
      <c r="C82" s="24" t="s">
        <v>27</v>
      </c>
      <c r="D82" s="10" t="s">
        <v>641</v>
      </c>
      <c r="E82" s="90" t="s">
        <v>583</v>
      </c>
      <c r="F82" s="36" t="s">
        <v>514</v>
      </c>
      <c r="G82" s="98"/>
      <c r="H82" s="159">
        <f t="shared" si="69"/>
        <v>68</v>
      </c>
      <c r="I82" s="153"/>
      <c r="J82" s="154"/>
      <c r="K82" s="154"/>
      <c r="L82" s="154"/>
      <c r="M82" s="154"/>
      <c r="N82" s="154">
        <v>25</v>
      </c>
      <c r="O82" s="154">
        <v>2</v>
      </c>
      <c r="P82" s="154">
        <v>1</v>
      </c>
      <c r="Q82" s="154"/>
      <c r="R82" s="154">
        <v>3</v>
      </c>
      <c r="S82" s="154">
        <v>6</v>
      </c>
      <c r="T82" s="154">
        <v>3</v>
      </c>
      <c r="U82" s="154">
        <v>14</v>
      </c>
      <c r="V82" s="154">
        <v>11</v>
      </c>
      <c r="W82" s="154"/>
      <c r="X82" s="154"/>
      <c r="Y82" s="154">
        <v>3</v>
      </c>
      <c r="Z82" s="154"/>
      <c r="AA82" s="155"/>
      <c r="AB82" s="156"/>
      <c r="AC82" s="36">
        <f t="shared" si="70"/>
        <v>0</v>
      </c>
      <c r="AD82" s="31"/>
      <c r="AE82" s="43"/>
      <c r="AF82" s="36">
        <f t="shared" si="71"/>
        <v>0</v>
      </c>
      <c r="AG82" s="97">
        <f t="shared" si="72"/>
        <v>0</v>
      </c>
      <c r="AH82" s="36">
        <f t="shared" si="73"/>
        <v>0</v>
      </c>
      <c r="AI82" s="91">
        <f t="shared" si="74"/>
        <v>0</v>
      </c>
      <c r="AJ82" s="91">
        <f t="shared" si="75"/>
        <v>0</v>
      </c>
      <c r="AK82" s="97">
        <f t="shared" si="76"/>
        <v>0</v>
      </c>
      <c r="AL82" s="36">
        <f t="shared" si="77"/>
        <v>0</v>
      </c>
      <c r="AM82" s="91">
        <f t="shared" si="78"/>
        <v>0</v>
      </c>
      <c r="AN82" s="91">
        <f t="shared" si="79"/>
        <v>0</v>
      </c>
      <c r="AO82" s="91">
        <f t="shared" si="80"/>
        <v>0</v>
      </c>
      <c r="AP82" s="97">
        <f t="shared" si="81"/>
        <v>0</v>
      </c>
      <c r="AQ82" s="36">
        <f t="shared" si="82"/>
        <v>0</v>
      </c>
      <c r="AR82" s="91">
        <f t="shared" si="83"/>
        <v>0</v>
      </c>
      <c r="AS82" s="91">
        <f t="shared" si="84"/>
        <v>0</v>
      </c>
      <c r="AT82" s="97">
        <f t="shared" si="85"/>
        <v>0</v>
      </c>
      <c r="AU82" s="36">
        <f t="shared" si="86"/>
        <v>0</v>
      </c>
      <c r="AV82" s="91">
        <f t="shared" si="87"/>
        <v>0</v>
      </c>
      <c r="AW82" s="97">
        <f t="shared" si="88"/>
        <v>0</v>
      </c>
      <c r="AX82" s="36">
        <f t="shared" si="89"/>
        <v>0</v>
      </c>
      <c r="AY82" s="91">
        <f t="shared" si="90"/>
        <v>0</v>
      </c>
      <c r="AZ82" s="91">
        <f t="shared" si="91"/>
        <v>0</v>
      </c>
      <c r="BA82" s="91">
        <f t="shared" si="92"/>
        <v>0</v>
      </c>
      <c r="BB82" s="97">
        <f t="shared" si="93"/>
        <v>0</v>
      </c>
      <c r="BC82" s="36">
        <f t="shared" si="94"/>
        <v>0</v>
      </c>
      <c r="BD82" s="97">
        <f t="shared" si="95"/>
        <v>0</v>
      </c>
      <c r="BE82" s="97">
        <f t="shared" si="96"/>
        <v>0</v>
      </c>
      <c r="BF82" s="107" t="s">
        <v>27</v>
      </c>
    </row>
    <row r="83" spans="1:58" outlineLevel="1" x14ac:dyDescent="0.3">
      <c r="A83" s="105"/>
      <c r="B83" s="5" t="s">
        <v>512</v>
      </c>
      <c r="C83" s="24" t="s">
        <v>27</v>
      </c>
      <c r="D83" s="10" t="s">
        <v>643</v>
      </c>
      <c r="E83" s="90" t="s">
        <v>583</v>
      </c>
      <c r="F83" s="36" t="s">
        <v>514</v>
      </c>
      <c r="G83" s="98"/>
      <c r="H83" s="159">
        <f t="shared" si="69"/>
        <v>30</v>
      </c>
      <c r="I83" s="153"/>
      <c r="J83" s="154"/>
      <c r="K83" s="154"/>
      <c r="L83" s="154">
        <v>16</v>
      </c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>
        <v>1</v>
      </c>
      <c r="X83" s="154">
        <v>13</v>
      </c>
      <c r="Y83" s="154"/>
      <c r="Z83" s="154"/>
      <c r="AA83" s="155"/>
      <c r="AB83" s="156"/>
      <c r="AC83" s="36">
        <f t="shared" si="70"/>
        <v>0</v>
      </c>
      <c r="AD83" s="31"/>
      <c r="AE83" s="43"/>
      <c r="AF83" s="36">
        <f t="shared" si="71"/>
        <v>0</v>
      </c>
      <c r="AG83" s="97">
        <f t="shared" si="72"/>
        <v>0</v>
      </c>
      <c r="AH83" s="36">
        <f t="shared" si="73"/>
        <v>0</v>
      </c>
      <c r="AI83" s="91">
        <f t="shared" si="74"/>
        <v>0</v>
      </c>
      <c r="AJ83" s="91">
        <f t="shared" si="75"/>
        <v>0</v>
      </c>
      <c r="AK83" s="97">
        <f t="shared" si="76"/>
        <v>0</v>
      </c>
      <c r="AL83" s="36">
        <f t="shared" si="77"/>
        <v>0</v>
      </c>
      <c r="AM83" s="91">
        <f t="shared" si="78"/>
        <v>0</v>
      </c>
      <c r="AN83" s="91">
        <f t="shared" si="79"/>
        <v>0</v>
      </c>
      <c r="AO83" s="91">
        <f t="shared" si="80"/>
        <v>0</v>
      </c>
      <c r="AP83" s="97">
        <f t="shared" si="81"/>
        <v>0</v>
      </c>
      <c r="AQ83" s="36">
        <f t="shared" si="82"/>
        <v>0</v>
      </c>
      <c r="AR83" s="91">
        <f t="shared" si="83"/>
        <v>0</v>
      </c>
      <c r="AS83" s="91">
        <f t="shared" si="84"/>
        <v>0</v>
      </c>
      <c r="AT83" s="97">
        <f t="shared" si="85"/>
        <v>0</v>
      </c>
      <c r="AU83" s="36">
        <f t="shared" si="86"/>
        <v>0</v>
      </c>
      <c r="AV83" s="91">
        <f t="shared" si="87"/>
        <v>0</v>
      </c>
      <c r="AW83" s="97">
        <f t="shared" si="88"/>
        <v>0</v>
      </c>
      <c r="AX83" s="36">
        <f t="shared" si="89"/>
        <v>0</v>
      </c>
      <c r="AY83" s="91">
        <f t="shared" si="90"/>
        <v>0</v>
      </c>
      <c r="AZ83" s="91">
        <f t="shared" si="91"/>
        <v>0</v>
      </c>
      <c r="BA83" s="91">
        <f t="shared" si="92"/>
        <v>0</v>
      </c>
      <c r="BB83" s="97">
        <f t="shared" si="93"/>
        <v>0</v>
      </c>
      <c r="BC83" s="36">
        <f t="shared" si="94"/>
        <v>0</v>
      </c>
      <c r="BD83" s="97">
        <f t="shared" si="95"/>
        <v>0</v>
      </c>
      <c r="BE83" s="97">
        <f t="shared" si="96"/>
        <v>0</v>
      </c>
      <c r="BF83" s="107" t="s">
        <v>27</v>
      </c>
    </row>
    <row r="84" spans="1:58" outlineLevel="1" x14ac:dyDescent="0.3">
      <c r="A84" s="105"/>
      <c r="B84" s="5" t="s">
        <v>512</v>
      </c>
      <c r="C84" s="24" t="s">
        <v>27</v>
      </c>
      <c r="D84" s="10" t="s">
        <v>1188</v>
      </c>
      <c r="E84" s="90" t="s">
        <v>583</v>
      </c>
      <c r="F84" s="36" t="s">
        <v>514</v>
      </c>
      <c r="G84" s="98"/>
      <c r="H84" s="159">
        <f t="shared" si="69"/>
        <v>98</v>
      </c>
      <c r="I84" s="153"/>
      <c r="J84" s="154"/>
      <c r="K84" s="154"/>
      <c r="L84" s="154">
        <v>16</v>
      </c>
      <c r="M84" s="154"/>
      <c r="N84" s="154">
        <v>25</v>
      </c>
      <c r="O84" s="154">
        <v>2</v>
      </c>
      <c r="P84" s="154">
        <v>1</v>
      </c>
      <c r="Q84" s="154"/>
      <c r="R84" s="154">
        <v>3</v>
      </c>
      <c r="S84" s="154">
        <v>6</v>
      </c>
      <c r="T84" s="154">
        <v>3</v>
      </c>
      <c r="U84" s="154">
        <v>14</v>
      </c>
      <c r="V84" s="154">
        <v>11</v>
      </c>
      <c r="W84" s="154">
        <v>1</v>
      </c>
      <c r="X84" s="154">
        <v>13</v>
      </c>
      <c r="Y84" s="154">
        <v>3</v>
      </c>
      <c r="Z84" s="154"/>
      <c r="AA84" s="155"/>
      <c r="AB84" s="156"/>
      <c r="AC84" s="36">
        <f t="shared" si="70"/>
        <v>0</v>
      </c>
      <c r="AD84" s="31"/>
      <c r="AE84" s="43"/>
      <c r="AF84" s="36">
        <f t="shared" si="71"/>
        <v>0</v>
      </c>
      <c r="AG84" s="97">
        <f t="shared" si="72"/>
        <v>0</v>
      </c>
      <c r="AH84" s="36">
        <f t="shared" si="73"/>
        <v>0</v>
      </c>
      <c r="AI84" s="91">
        <f t="shared" si="74"/>
        <v>0</v>
      </c>
      <c r="AJ84" s="91">
        <f t="shared" si="75"/>
        <v>0</v>
      </c>
      <c r="AK84" s="97">
        <f t="shared" si="76"/>
        <v>0</v>
      </c>
      <c r="AL84" s="36">
        <f t="shared" si="77"/>
        <v>0</v>
      </c>
      <c r="AM84" s="91">
        <f t="shared" si="78"/>
        <v>0</v>
      </c>
      <c r="AN84" s="91">
        <f t="shared" si="79"/>
        <v>0</v>
      </c>
      <c r="AO84" s="91">
        <f t="shared" si="80"/>
        <v>0</v>
      </c>
      <c r="AP84" s="97">
        <f t="shared" si="81"/>
        <v>0</v>
      </c>
      <c r="AQ84" s="36">
        <f t="shared" si="82"/>
        <v>0</v>
      </c>
      <c r="AR84" s="91">
        <f t="shared" si="83"/>
        <v>0</v>
      </c>
      <c r="AS84" s="91">
        <f t="shared" si="84"/>
        <v>0</v>
      </c>
      <c r="AT84" s="97">
        <f t="shared" si="85"/>
        <v>0</v>
      </c>
      <c r="AU84" s="36">
        <f t="shared" si="86"/>
        <v>0</v>
      </c>
      <c r="AV84" s="91">
        <f t="shared" si="87"/>
        <v>0</v>
      </c>
      <c r="AW84" s="97">
        <f t="shared" si="88"/>
        <v>0</v>
      </c>
      <c r="AX84" s="36">
        <f t="shared" si="89"/>
        <v>0</v>
      </c>
      <c r="AY84" s="91">
        <f t="shared" si="90"/>
        <v>0</v>
      </c>
      <c r="AZ84" s="91">
        <f t="shared" si="91"/>
        <v>0</v>
      </c>
      <c r="BA84" s="91">
        <f t="shared" si="92"/>
        <v>0</v>
      </c>
      <c r="BB84" s="97">
        <f t="shared" si="93"/>
        <v>0</v>
      </c>
      <c r="BC84" s="36">
        <f t="shared" si="94"/>
        <v>0</v>
      </c>
      <c r="BD84" s="97">
        <f t="shared" si="95"/>
        <v>0</v>
      </c>
      <c r="BE84" s="97">
        <f t="shared" si="96"/>
        <v>0</v>
      </c>
      <c r="BF84" s="107" t="s">
        <v>27</v>
      </c>
    </row>
    <row r="85" spans="1:58" outlineLevel="1" x14ac:dyDescent="0.3">
      <c r="A85" s="105"/>
      <c r="B85" s="5" t="s">
        <v>512</v>
      </c>
      <c r="C85" s="24" t="s">
        <v>27</v>
      </c>
      <c r="D85" s="10" t="s">
        <v>647</v>
      </c>
      <c r="E85" s="90" t="s">
        <v>583</v>
      </c>
      <c r="F85" s="36" t="s">
        <v>514</v>
      </c>
      <c r="G85" s="98"/>
      <c r="H85" s="159">
        <f t="shared" si="69"/>
        <v>92</v>
      </c>
      <c r="I85" s="153"/>
      <c r="J85" s="154"/>
      <c r="K85" s="154"/>
      <c r="L85" s="154"/>
      <c r="M85" s="154"/>
      <c r="N85" s="154">
        <v>20</v>
      </c>
      <c r="O85" s="154">
        <v>4</v>
      </c>
      <c r="P85" s="154">
        <v>1</v>
      </c>
      <c r="Q85" s="154"/>
      <c r="R85" s="154">
        <v>10</v>
      </c>
      <c r="S85" s="154">
        <v>17</v>
      </c>
      <c r="T85" s="154"/>
      <c r="U85" s="154">
        <v>15</v>
      </c>
      <c r="V85" s="154">
        <v>10</v>
      </c>
      <c r="W85" s="154"/>
      <c r="X85" s="154"/>
      <c r="Y85" s="154">
        <v>12</v>
      </c>
      <c r="Z85" s="154"/>
      <c r="AA85" s="155">
        <v>3</v>
      </c>
      <c r="AB85" s="156"/>
      <c r="AC85" s="36">
        <f t="shared" si="70"/>
        <v>0</v>
      </c>
      <c r="AD85" s="31"/>
      <c r="AE85" s="43"/>
      <c r="AF85" s="36">
        <f t="shared" si="71"/>
        <v>0</v>
      </c>
      <c r="AG85" s="97">
        <f t="shared" si="72"/>
        <v>0</v>
      </c>
      <c r="AH85" s="36">
        <f t="shared" si="73"/>
        <v>0</v>
      </c>
      <c r="AI85" s="91">
        <f t="shared" si="74"/>
        <v>0</v>
      </c>
      <c r="AJ85" s="91">
        <f t="shared" si="75"/>
        <v>0</v>
      </c>
      <c r="AK85" s="97">
        <f t="shared" si="76"/>
        <v>0</v>
      </c>
      <c r="AL85" s="36">
        <f t="shared" si="77"/>
        <v>0</v>
      </c>
      <c r="AM85" s="91">
        <f t="shared" si="78"/>
        <v>0</v>
      </c>
      <c r="AN85" s="91">
        <f t="shared" si="79"/>
        <v>0</v>
      </c>
      <c r="AO85" s="91">
        <f t="shared" si="80"/>
        <v>0</v>
      </c>
      <c r="AP85" s="97">
        <f t="shared" si="81"/>
        <v>0</v>
      </c>
      <c r="AQ85" s="36">
        <f t="shared" si="82"/>
        <v>0</v>
      </c>
      <c r="AR85" s="91">
        <f t="shared" si="83"/>
        <v>0</v>
      </c>
      <c r="AS85" s="91">
        <f t="shared" si="84"/>
        <v>0</v>
      </c>
      <c r="AT85" s="97">
        <f t="shared" si="85"/>
        <v>0</v>
      </c>
      <c r="AU85" s="36">
        <f t="shared" si="86"/>
        <v>0</v>
      </c>
      <c r="AV85" s="91">
        <f t="shared" si="87"/>
        <v>0</v>
      </c>
      <c r="AW85" s="97">
        <f t="shared" si="88"/>
        <v>0</v>
      </c>
      <c r="AX85" s="36">
        <f t="shared" si="89"/>
        <v>0</v>
      </c>
      <c r="AY85" s="91">
        <f t="shared" si="90"/>
        <v>0</v>
      </c>
      <c r="AZ85" s="91">
        <f t="shared" si="91"/>
        <v>0</v>
      </c>
      <c r="BA85" s="91">
        <f t="shared" si="92"/>
        <v>0</v>
      </c>
      <c r="BB85" s="97">
        <f t="shared" si="93"/>
        <v>0</v>
      </c>
      <c r="BC85" s="36">
        <f t="shared" si="94"/>
        <v>0</v>
      </c>
      <c r="BD85" s="97">
        <f t="shared" si="95"/>
        <v>0</v>
      </c>
      <c r="BE85" s="97">
        <f t="shared" si="96"/>
        <v>0</v>
      </c>
      <c r="BF85" s="107" t="s">
        <v>27</v>
      </c>
    </row>
    <row r="86" spans="1:58" ht="27.6" outlineLevel="1" x14ac:dyDescent="0.3">
      <c r="A86" s="105"/>
      <c r="B86" s="5"/>
      <c r="C86" s="24"/>
      <c r="D86" s="10" t="s">
        <v>649</v>
      </c>
      <c r="E86" s="90" t="s">
        <v>583</v>
      </c>
      <c r="F86" s="36"/>
      <c r="G86" s="98"/>
      <c r="H86" s="159">
        <f t="shared" si="69"/>
        <v>32</v>
      </c>
      <c r="I86" s="153"/>
      <c r="J86" s="154"/>
      <c r="K86" s="154"/>
      <c r="L86" s="154">
        <v>15</v>
      </c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>
        <v>7</v>
      </c>
      <c r="X86" s="154">
        <v>10</v>
      </c>
      <c r="Y86" s="154"/>
      <c r="Z86" s="154"/>
      <c r="AA86" s="155"/>
      <c r="AB86" s="156"/>
      <c r="AC86" s="36"/>
      <c r="AD86" s="31"/>
      <c r="AE86" s="43"/>
      <c r="AF86" s="36"/>
      <c r="AG86" s="97"/>
      <c r="AH86" s="36"/>
      <c r="AI86" s="91"/>
      <c r="AJ86" s="91"/>
      <c r="AK86" s="97"/>
      <c r="AL86" s="36"/>
      <c r="AM86" s="91"/>
      <c r="AN86" s="91"/>
      <c r="AO86" s="91"/>
      <c r="AP86" s="97"/>
      <c r="AQ86" s="36"/>
      <c r="AR86" s="91"/>
      <c r="AS86" s="91"/>
      <c r="AT86" s="97"/>
      <c r="AU86" s="36"/>
      <c r="AV86" s="91"/>
      <c r="AW86" s="97"/>
      <c r="AX86" s="36"/>
      <c r="AY86" s="91"/>
      <c r="AZ86" s="91"/>
      <c r="BA86" s="91"/>
      <c r="BB86" s="97"/>
      <c r="BC86" s="36"/>
      <c r="BD86" s="97"/>
      <c r="BE86" s="97"/>
      <c r="BF86" s="107"/>
    </row>
    <row r="87" spans="1:58" outlineLevel="1" x14ac:dyDescent="0.3">
      <c r="A87" s="105"/>
      <c r="B87" s="5" t="s">
        <v>512</v>
      </c>
      <c r="C87" s="24" t="s">
        <v>27</v>
      </c>
      <c r="D87" s="10" t="s">
        <v>1189</v>
      </c>
      <c r="E87" s="90" t="s">
        <v>583</v>
      </c>
      <c r="F87" s="36" t="s">
        <v>514</v>
      </c>
      <c r="G87" s="98"/>
      <c r="H87" s="159">
        <f t="shared" si="69"/>
        <v>124</v>
      </c>
      <c r="I87" s="153"/>
      <c r="J87" s="154"/>
      <c r="K87" s="154"/>
      <c r="L87" s="154">
        <v>15</v>
      </c>
      <c r="M87" s="154"/>
      <c r="N87" s="154">
        <v>20</v>
      </c>
      <c r="O87" s="154">
        <v>4</v>
      </c>
      <c r="P87" s="154">
        <v>1</v>
      </c>
      <c r="Q87" s="154"/>
      <c r="R87" s="154">
        <v>10</v>
      </c>
      <c r="S87" s="154">
        <v>17</v>
      </c>
      <c r="T87" s="154"/>
      <c r="U87" s="154">
        <v>15</v>
      </c>
      <c r="V87" s="154">
        <v>10</v>
      </c>
      <c r="W87" s="154">
        <v>7</v>
      </c>
      <c r="X87" s="154">
        <v>10</v>
      </c>
      <c r="Y87" s="154">
        <v>12</v>
      </c>
      <c r="Z87" s="154"/>
      <c r="AA87" s="155">
        <v>3</v>
      </c>
      <c r="AB87" s="156"/>
      <c r="AC87" s="36">
        <f t="shared" si="70"/>
        <v>0</v>
      </c>
      <c r="AD87" s="31"/>
      <c r="AE87" s="43"/>
      <c r="AF87" s="36">
        <f t="shared" si="71"/>
        <v>0</v>
      </c>
      <c r="AG87" s="97">
        <f t="shared" si="72"/>
        <v>0</v>
      </c>
      <c r="AH87" s="36">
        <f t="shared" si="73"/>
        <v>0</v>
      </c>
      <c r="AI87" s="91">
        <f t="shared" si="74"/>
        <v>0</v>
      </c>
      <c r="AJ87" s="91">
        <f t="shared" si="75"/>
        <v>0</v>
      </c>
      <c r="AK87" s="97">
        <f t="shared" si="76"/>
        <v>0</v>
      </c>
      <c r="AL87" s="36">
        <f t="shared" si="77"/>
        <v>0</v>
      </c>
      <c r="AM87" s="91">
        <f t="shared" si="78"/>
        <v>0</v>
      </c>
      <c r="AN87" s="91">
        <f t="shared" si="79"/>
        <v>0</v>
      </c>
      <c r="AO87" s="91">
        <f t="shared" si="80"/>
        <v>0</v>
      </c>
      <c r="AP87" s="97">
        <f t="shared" si="81"/>
        <v>0</v>
      </c>
      <c r="AQ87" s="36">
        <f t="shared" si="82"/>
        <v>0</v>
      </c>
      <c r="AR87" s="91">
        <f t="shared" si="83"/>
        <v>0</v>
      </c>
      <c r="AS87" s="91">
        <f t="shared" si="84"/>
        <v>0</v>
      </c>
      <c r="AT87" s="97">
        <f t="shared" si="85"/>
        <v>0</v>
      </c>
      <c r="AU87" s="36">
        <f t="shared" si="86"/>
        <v>0</v>
      </c>
      <c r="AV87" s="91">
        <f t="shared" si="87"/>
        <v>0</v>
      </c>
      <c r="AW87" s="97">
        <f t="shared" si="88"/>
        <v>0</v>
      </c>
      <c r="AX87" s="36">
        <f t="shared" si="89"/>
        <v>0</v>
      </c>
      <c r="AY87" s="91">
        <f t="shared" si="90"/>
        <v>0</v>
      </c>
      <c r="AZ87" s="91">
        <f t="shared" si="91"/>
        <v>0</v>
      </c>
      <c r="BA87" s="91">
        <f t="shared" si="92"/>
        <v>0</v>
      </c>
      <c r="BB87" s="97">
        <f t="shared" si="93"/>
        <v>0</v>
      </c>
      <c r="BC87" s="36">
        <f t="shared" si="94"/>
        <v>0</v>
      </c>
      <c r="BD87" s="97">
        <f t="shared" si="95"/>
        <v>0</v>
      </c>
      <c r="BE87" s="97">
        <f t="shared" si="96"/>
        <v>0</v>
      </c>
      <c r="BF87" s="107" t="s">
        <v>27</v>
      </c>
    </row>
    <row r="88" spans="1:58" outlineLevel="1" x14ac:dyDescent="0.3">
      <c r="A88" s="105"/>
      <c r="B88" s="5" t="s">
        <v>512</v>
      </c>
      <c r="C88" s="24" t="s">
        <v>27</v>
      </c>
      <c r="D88" s="10" t="s">
        <v>653</v>
      </c>
      <c r="E88" s="90" t="s">
        <v>583</v>
      </c>
      <c r="F88" s="36" t="s">
        <v>514</v>
      </c>
      <c r="G88" s="98"/>
      <c r="H88" s="159">
        <f t="shared" si="69"/>
        <v>62</v>
      </c>
      <c r="I88" s="153"/>
      <c r="J88" s="154"/>
      <c r="K88" s="154"/>
      <c r="L88" s="154"/>
      <c r="M88" s="154"/>
      <c r="N88" s="154">
        <v>23</v>
      </c>
      <c r="O88" s="154">
        <v>4</v>
      </c>
      <c r="P88" s="154">
        <v>2</v>
      </c>
      <c r="Q88" s="154"/>
      <c r="R88" s="154">
        <v>2</v>
      </c>
      <c r="S88" s="154">
        <v>4</v>
      </c>
      <c r="T88" s="154">
        <v>10</v>
      </c>
      <c r="U88" s="154">
        <v>8</v>
      </c>
      <c r="V88" s="154">
        <v>6</v>
      </c>
      <c r="W88" s="154"/>
      <c r="X88" s="154"/>
      <c r="Y88" s="154">
        <v>3</v>
      </c>
      <c r="Z88" s="154"/>
      <c r="AA88" s="155"/>
      <c r="AB88" s="156"/>
      <c r="AC88" s="36">
        <f t="shared" si="70"/>
        <v>0</v>
      </c>
      <c r="AD88" s="31"/>
      <c r="AE88" s="43"/>
      <c r="AF88" s="36">
        <f t="shared" si="71"/>
        <v>0</v>
      </c>
      <c r="AG88" s="97">
        <f t="shared" si="72"/>
        <v>0</v>
      </c>
      <c r="AH88" s="36">
        <f t="shared" si="73"/>
        <v>0</v>
      </c>
      <c r="AI88" s="91">
        <f t="shared" si="74"/>
        <v>0</v>
      </c>
      <c r="AJ88" s="91">
        <f t="shared" si="75"/>
        <v>0</v>
      </c>
      <c r="AK88" s="97">
        <f t="shared" si="76"/>
        <v>0</v>
      </c>
      <c r="AL88" s="36">
        <f t="shared" si="77"/>
        <v>0</v>
      </c>
      <c r="AM88" s="91">
        <f t="shared" si="78"/>
        <v>0</v>
      </c>
      <c r="AN88" s="91">
        <f t="shared" si="79"/>
        <v>0</v>
      </c>
      <c r="AO88" s="91">
        <f t="shared" si="80"/>
        <v>0</v>
      </c>
      <c r="AP88" s="97">
        <f t="shared" si="81"/>
        <v>0</v>
      </c>
      <c r="AQ88" s="36">
        <f t="shared" si="82"/>
        <v>0</v>
      </c>
      <c r="AR88" s="91">
        <f t="shared" si="83"/>
        <v>0</v>
      </c>
      <c r="AS88" s="91">
        <f t="shared" si="84"/>
        <v>0</v>
      </c>
      <c r="AT88" s="97">
        <f t="shared" si="85"/>
        <v>0</v>
      </c>
      <c r="AU88" s="36">
        <f t="shared" si="86"/>
        <v>0</v>
      </c>
      <c r="AV88" s="91">
        <f t="shared" si="87"/>
        <v>0</v>
      </c>
      <c r="AW88" s="97">
        <f t="shared" si="88"/>
        <v>0</v>
      </c>
      <c r="AX88" s="36">
        <f t="shared" si="89"/>
        <v>0</v>
      </c>
      <c r="AY88" s="91">
        <f t="shared" si="90"/>
        <v>0</v>
      </c>
      <c r="AZ88" s="91">
        <f t="shared" si="91"/>
        <v>0</v>
      </c>
      <c r="BA88" s="91">
        <f t="shared" si="92"/>
        <v>0</v>
      </c>
      <c r="BB88" s="97">
        <f t="shared" si="93"/>
        <v>0</v>
      </c>
      <c r="BC88" s="36">
        <f t="shared" si="94"/>
        <v>0</v>
      </c>
      <c r="BD88" s="97">
        <f t="shared" si="95"/>
        <v>0</v>
      </c>
      <c r="BE88" s="97">
        <f t="shared" si="96"/>
        <v>0</v>
      </c>
      <c r="BF88" s="107" t="s">
        <v>27</v>
      </c>
    </row>
    <row r="89" spans="1:58" ht="27.6" outlineLevel="1" x14ac:dyDescent="0.3">
      <c r="A89" s="105"/>
      <c r="B89" s="5" t="s">
        <v>512</v>
      </c>
      <c r="C89" s="24" t="s">
        <v>27</v>
      </c>
      <c r="D89" s="10" t="s">
        <v>655</v>
      </c>
      <c r="E89" s="90" t="s">
        <v>583</v>
      </c>
      <c r="F89" s="36" t="s">
        <v>514</v>
      </c>
      <c r="G89" s="98"/>
      <c r="H89" s="159">
        <f t="shared" si="69"/>
        <v>19</v>
      </c>
      <c r="I89" s="153"/>
      <c r="J89" s="154"/>
      <c r="K89" s="154"/>
      <c r="L89" s="154">
        <v>12</v>
      </c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>
        <v>1</v>
      </c>
      <c r="X89" s="154">
        <v>6</v>
      </c>
      <c r="Y89" s="154"/>
      <c r="Z89" s="154"/>
      <c r="AA89" s="155"/>
      <c r="AB89" s="156"/>
      <c r="AC89" s="36">
        <f t="shared" si="70"/>
        <v>0</v>
      </c>
      <c r="AD89" s="31"/>
      <c r="AE89" s="43"/>
      <c r="AF89" s="36">
        <f t="shared" si="71"/>
        <v>0</v>
      </c>
      <c r="AG89" s="97">
        <f t="shared" si="72"/>
        <v>0</v>
      </c>
      <c r="AH89" s="36">
        <f t="shared" si="73"/>
        <v>0</v>
      </c>
      <c r="AI89" s="91">
        <f t="shared" si="74"/>
        <v>0</v>
      </c>
      <c r="AJ89" s="91">
        <f t="shared" si="75"/>
        <v>0</v>
      </c>
      <c r="AK89" s="97">
        <f t="shared" si="76"/>
        <v>0</v>
      </c>
      <c r="AL89" s="36">
        <f t="shared" si="77"/>
        <v>0</v>
      </c>
      <c r="AM89" s="91">
        <f t="shared" si="78"/>
        <v>0</v>
      </c>
      <c r="AN89" s="91">
        <f t="shared" si="79"/>
        <v>0</v>
      </c>
      <c r="AO89" s="91">
        <f t="shared" si="80"/>
        <v>0</v>
      </c>
      <c r="AP89" s="97">
        <f t="shared" si="81"/>
        <v>0</v>
      </c>
      <c r="AQ89" s="36">
        <f t="shared" si="82"/>
        <v>0</v>
      </c>
      <c r="AR89" s="91">
        <f t="shared" si="83"/>
        <v>0</v>
      </c>
      <c r="AS89" s="91">
        <f t="shared" si="84"/>
        <v>0</v>
      </c>
      <c r="AT89" s="97">
        <f t="shared" si="85"/>
        <v>0</v>
      </c>
      <c r="AU89" s="36">
        <f t="shared" si="86"/>
        <v>0</v>
      </c>
      <c r="AV89" s="91">
        <f t="shared" si="87"/>
        <v>0</v>
      </c>
      <c r="AW89" s="97">
        <f t="shared" si="88"/>
        <v>0</v>
      </c>
      <c r="AX89" s="36">
        <f t="shared" si="89"/>
        <v>0</v>
      </c>
      <c r="AY89" s="91">
        <f t="shared" si="90"/>
        <v>0</v>
      </c>
      <c r="AZ89" s="91">
        <f t="shared" si="91"/>
        <v>0</v>
      </c>
      <c r="BA89" s="91">
        <f t="shared" si="92"/>
        <v>0</v>
      </c>
      <c r="BB89" s="97">
        <f t="shared" si="93"/>
        <v>0</v>
      </c>
      <c r="BC89" s="36">
        <f t="shared" si="94"/>
        <v>0</v>
      </c>
      <c r="BD89" s="97">
        <f t="shared" si="95"/>
        <v>0</v>
      </c>
      <c r="BE89" s="97">
        <f t="shared" si="96"/>
        <v>0</v>
      </c>
      <c r="BF89" s="107" t="s">
        <v>27</v>
      </c>
    </row>
    <row r="90" spans="1:58" outlineLevel="1" x14ac:dyDescent="0.3">
      <c r="A90" s="105"/>
      <c r="B90" s="5" t="s">
        <v>512</v>
      </c>
      <c r="C90" s="24" t="s">
        <v>27</v>
      </c>
      <c r="D90" s="10" t="s">
        <v>1190</v>
      </c>
      <c r="E90" s="90" t="s">
        <v>583</v>
      </c>
      <c r="F90" s="36" t="s">
        <v>514</v>
      </c>
      <c r="G90" s="98"/>
      <c r="H90" s="159">
        <f t="shared" si="69"/>
        <v>81</v>
      </c>
      <c r="I90" s="153"/>
      <c r="J90" s="154"/>
      <c r="K90" s="154"/>
      <c r="L90" s="154">
        <v>12</v>
      </c>
      <c r="M90" s="154"/>
      <c r="N90" s="154">
        <v>23</v>
      </c>
      <c r="O90" s="154">
        <v>4</v>
      </c>
      <c r="P90" s="154">
        <v>2</v>
      </c>
      <c r="Q90" s="154"/>
      <c r="R90" s="154">
        <v>2</v>
      </c>
      <c r="S90" s="154">
        <v>4</v>
      </c>
      <c r="T90" s="154">
        <v>10</v>
      </c>
      <c r="U90" s="154">
        <v>8</v>
      </c>
      <c r="V90" s="154">
        <v>6</v>
      </c>
      <c r="W90" s="154">
        <v>1</v>
      </c>
      <c r="X90" s="154">
        <v>6</v>
      </c>
      <c r="Y90" s="154">
        <v>3</v>
      </c>
      <c r="Z90" s="154"/>
      <c r="AA90" s="155"/>
      <c r="AB90" s="156"/>
      <c r="AC90" s="36">
        <f t="shared" si="70"/>
        <v>0</v>
      </c>
      <c r="AD90" s="31"/>
      <c r="AE90" s="43"/>
      <c r="AF90" s="36">
        <f t="shared" si="71"/>
        <v>0</v>
      </c>
      <c r="AG90" s="97">
        <f t="shared" si="72"/>
        <v>0</v>
      </c>
      <c r="AH90" s="36">
        <f t="shared" si="73"/>
        <v>0</v>
      </c>
      <c r="AI90" s="91">
        <f t="shared" si="74"/>
        <v>0</v>
      </c>
      <c r="AJ90" s="91">
        <f t="shared" si="75"/>
        <v>0</v>
      </c>
      <c r="AK90" s="97">
        <f t="shared" si="76"/>
        <v>0</v>
      </c>
      <c r="AL90" s="36">
        <f t="shared" si="77"/>
        <v>0</v>
      </c>
      <c r="AM90" s="91">
        <f t="shared" si="78"/>
        <v>0</v>
      </c>
      <c r="AN90" s="91">
        <f t="shared" si="79"/>
        <v>0</v>
      </c>
      <c r="AO90" s="91">
        <f t="shared" si="80"/>
        <v>0</v>
      </c>
      <c r="AP90" s="97">
        <f t="shared" si="81"/>
        <v>0</v>
      </c>
      <c r="AQ90" s="36">
        <f t="shared" si="82"/>
        <v>0</v>
      </c>
      <c r="AR90" s="91">
        <f t="shared" si="83"/>
        <v>0</v>
      </c>
      <c r="AS90" s="91">
        <f t="shared" si="84"/>
        <v>0</v>
      </c>
      <c r="AT90" s="97">
        <f t="shared" si="85"/>
        <v>0</v>
      </c>
      <c r="AU90" s="36">
        <f t="shared" si="86"/>
        <v>0</v>
      </c>
      <c r="AV90" s="91">
        <f t="shared" si="87"/>
        <v>0</v>
      </c>
      <c r="AW90" s="97">
        <f t="shared" si="88"/>
        <v>0</v>
      </c>
      <c r="AX90" s="36">
        <f t="shared" si="89"/>
        <v>0</v>
      </c>
      <c r="AY90" s="91">
        <f t="shared" si="90"/>
        <v>0</v>
      </c>
      <c r="AZ90" s="91">
        <f t="shared" si="91"/>
        <v>0</v>
      </c>
      <c r="BA90" s="91">
        <f t="shared" si="92"/>
        <v>0</v>
      </c>
      <c r="BB90" s="97">
        <f t="shared" si="93"/>
        <v>0</v>
      </c>
      <c r="BC90" s="36">
        <f t="shared" si="94"/>
        <v>0</v>
      </c>
      <c r="BD90" s="97">
        <f t="shared" si="95"/>
        <v>0</v>
      </c>
      <c r="BE90" s="97">
        <f t="shared" si="96"/>
        <v>0</v>
      </c>
      <c r="BF90" s="107" t="s">
        <v>27</v>
      </c>
    </row>
    <row r="91" spans="1:58" outlineLevel="1" x14ac:dyDescent="0.3">
      <c r="A91" s="105"/>
      <c r="B91" s="5" t="s">
        <v>512</v>
      </c>
      <c r="C91" s="24" t="s">
        <v>27</v>
      </c>
      <c r="D91" s="10" t="s">
        <v>659</v>
      </c>
      <c r="E91" s="90" t="s">
        <v>583</v>
      </c>
      <c r="F91" s="36" t="s">
        <v>514</v>
      </c>
      <c r="G91" s="98"/>
      <c r="H91" s="159">
        <f t="shared" si="69"/>
        <v>171</v>
      </c>
      <c r="I91" s="153"/>
      <c r="J91" s="154"/>
      <c r="K91" s="154"/>
      <c r="L91" s="154"/>
      <c r="M91" s="154"/>
      <c r="N91" s="154">
        <v>57</v>
      </c>
      <c r="O91" s="154">
        <v>11</v>
      </c>
      <c r="P91" s="154">
        <v>4</v>
      </c>
      <c r="Q91" s="154"/>
      <c r="R91" s="154">
        <v>13</v>
      </c>
      <c r="S91" s="154">
        <v>19</v>
      </c>
      <c r="T91" s="154">
        <v>6</v>
      </c>
      <c r="U91" s="154">
        <v>31</v>
      </c>
      <c r="V91" s="154">
        <v>7</v>
      </c>
      <c r="W91" s="154"/>
      <c r="X91" s="154"/>
      <c r="Y91" s="154">
        <v>14</v>
      </c>
      <c r="Z91" s="154"/>
      <c r="AA91" s="155">
        <v>9</v>
      </c>
      <c r="AB91" s="156"/>
      <c r="AC91" s="36">
        <f t="shared" si="70"/>
        <v>0</v>
      </c>
      <c r="AD91" s="31"/>
      <c r="AE91" s="43"/>
      <c r="AF91" s="36">
        <f t="shared" si="71"/>
        <v>0</v>
      </c>
      <c r="AG91" s="97">
        <f t="shared" si="72"/>
        <v>0</v>
      </c>
      <c r="AH91" s="36">
        <f t="shared" si="73"/>
        <v>0</v>
      </c>
      <c r="AI91" s="91">
        <f t="shared" si="74"/>
        <v>0</v>
      </c>
      <c r="AJ91" s="91">
        <f t="shared" si="75"/>
        <v>0</v>
      </c>
      <c r="AK91" s="97">
        <f t="shared" si="76"/>
        <v>0</v>
      </c>
      <c r="AL91" s="36">
        <f t="shared" si="77"/>
        <v>0</v>
      </c>
      <c r="AM91" s="91">
        <f t="shared" si="78"/>
        <v>0</v>
      </c>
      <c r="AN91" s="91">
        <f t="shared" si="79"/>
        <v>0</v>
      </c>
      <c r="AO91" s="91">
        <f t="shared" si="80"/>
        <v>0</v>
      </c>
      <c r="AP91" s="97">
        <f t="shared" si="81"/>
        <v>0</v>
      </c>
      <c r="AQ91" s="36">
        <f t="shared" si="82"/>
        <v>0</v>
      </c>
      <c r="AR91" s="91">
        <f t="shared" si="83"/>
        <v>0</v>
      </c>
      <c r="AS91" s="91">
        <f t="shared" si="84"/>
        <v>0</v>
      </c>
      <c r="AT91" s="97">
        <f t="shared" si="85"/>
        <v>0</v>
      </c>
      <c r="AU91" s="36">
        <f t="shared" si="86"/>
        <v>0</v>
      </c>
      <c r="AV91" s="91">
        <f t="shared" si="87"/>
        <v>0</v>
      </c>
      <c r="AW91" s="97">
        <f t="shared" si="88"/>
        <v>0</v>
      </c>
      <c r="AX91" s="36">
        <f t="shared" si="89"/>
        <v>0</v>
      </c>
      <c r="AY91" s="91">
        <f t="shared" si="90"/>
        <v>0</v>
      </c>
      <c r="AZ91" s="91">
        <f t="shared" si="91"/>
        <v>0</v>
      </c>
      <c r="BA91" s="91">
        <f t="shared" si="92"/>
        <v>0</v>
      </c>
      <c r="BB91" s="97">
        <f t="shared" si="93"/>
        <v>0</v>
      </c>
      <c r="BC91" s="36">
        <f t="shared" si="94"/>
        <v>0</v>
      </c>
      <c r="BD91" s="97">
        <f t="shared" si="95"/>
        <v>0</v>
      </c>
      <c r="BE91" s="97">
        <f t="shared" si="96"/>
        <v>0</v>
      </c>
      <c r="BF91" s="107" t="s">
        <v>27</v>
      </c>
    </row>
    <row r="92" spans="1:58" ht="27.6" outlineLevel="1" x14ac:dyDescent="0.3">
      <c r="A92" s="105"/>
      <c r="B92" s="5" t="s">
        <v>512</v>
      </c>
      <c r="C92" s="24" t="s">
        <v>27</v>
      </c>
      <c r="D92" s="10" t="s">
        <v>661</v>
      </c>
      <c r="E92" s="90" t="s">
        <v>583</v>
      </c>
      <c r="F92" s="36" t="s">
        <v>514</v>
      </c>
      <c r="G92" s="98"/>
      <c r="H92" s="159">
        <f t="shared" si="69"/>
        <v>57</v>
      </c>
      <c r="I92" s="153"/>
      <c r="J92" s="154"/>
      <c r="K92" s="154"/>
      <c r="L92" s="154">
        <v>33</v>
      </c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>
        <v>8</v>
      </c>
      <c r="X92" s="154">
        <v>16</v>
      </c>
      <c r="Y92" s="154"/>
      <c r="Z92" s="154"/>
      <c r="AA92" s="155"/>
      <c r="AB92" s="156"/>
      <c r="AC92" s="36">
        <f t="shared" si="70"/>
        <v>0</v>
      </c>
      <c r="AD92" s="31"/>
      <c r="AE92" s="43"/>
      <c r="AF92" s="36">
        <f t="shared" si="71"/>
        <v>0</v>
      </c>
      <c r="AG92" s="97">
        <f t="shared" si="72"/>
        <v>0</v>
      </c>
      <c r="AH92" s="36">
        <f t="shared" si="73"/>
        <v>0</v>
      </c>
      <c r="AI92" s="91">
        <f t="shared" si="74"/>
        <v>0</v>
      </c>
      <c r="AJ92" s="91">
        <f t="shared" si="75"/>
        <v>0</v>
      </c>
      <c r="AK92" s="97">
        <f t="shared" si="76"/>
        <v>0</v>
      </c>
      <c r="AL92" s="36">
        <f t="shared" si="77"/>
        <v>0</v>
      </c>
      <c r="AM92" s="91">
        <f t="shared" si="78"/>
        <v>0</v>
      </c>
      <c r="AN92" s="91">
        <f t="shared" si="79"/>
        <v>0</v>
      </c>
      <c r="AO92" s="91">
        <f t="shared" si="80"/>
        <v>0</v>
      </c>
      <c r="AP92" s="97">
        <f t="shared" si="81"/>
        <v>0</v>
      </c>
      <c r="AQ92" s="36">
        <f t="shared" si="82"/>
        <v>0</v>
      </c>
      <c r="AR92" s="91">
        <f t="shared" si="83"/>
        <v>0</v>
      </c>
      <c r="AS92" s="91">
        <f t="shared" si="84"/>
        <v>0</v>
      </c>
      <c r="AT92" s="97">
        <f t="shared" si="85"/>
        <v>0</v>
      </c>
      <c r="AU92" s="36">
        <f t="shared" si="86"/>
        <v>0</v>
      </c>
      <c r="AV92" s="91">
        <f t="shared" si="87"/>
        <v>0</v>
      </c>
      <c r="AW92" s="97">
        <f t="shared" si="88"/>
        <v>0</v>
      </c>
      <c r="AX92" s="36">
        <f t="shared" si="89"/>
        <v>0</v>
      </c>
      <c r="AY92" s="91">
        <f t="shared" si="90"/>
        <v>0</v>
      </c>
      <c r="AZ92" s="91">
        <f t="shared" si="91"/>
        <v>0</v>
      </c>
      <c r="BA92" s="91">
        <f t="shared" si="92"/>
        <v>0</v>
      </c>
      <c r="BB92" s="97">
        <f t="shared" si="93"/>
        <v>0</v>
      </c>
      <c r="BC92" s="36">
        <f t="shared" si="94"/>
        <v>0</v>
      </c>
      <c r="BD92" s="97">
        <f t="shared" si="95"/>
        <v>0</v>
      </c>
      <c r="BE92" s="97">
        <f t="shared" si="96"/>
        <v>0</v>
      </c>
      <c r="BF92" s="107" t="s">
        <v>27</v>
      </c>
    </row>
    <row r="93" spans="1:58" outlineLevel="1" x14ac:dyDescent="0.3">
      <c r="A93" s="105"/>
      <c r="B93" s="5" t="s">
        <v>512</v>
      </c>
      <c r="C93" s="24" t="s">
        <v>27</v>
      </c>
      <c r="D93" s="10" t="s">
        <v>1191</v>
      </c>
      <c r="E93" s="90" t="s">
        <v>583</v>
      </c>
      <c r="F93" s="36" t="s">
        <v>514</v>
      </c>
      <c r="G93" s="98"/>
      <c r="H93" s="159">
        <f t="shared" si="69"/>
        <v>228</v>
      </c>
      <c r="I93" s="153"/>
      <c r="J93" s="154"/>
      <c r="K93" s="154"/>
      <c r="L93" s="154">
        <v>33</v>
      </c>
      <c r="M93" s="154"/>
      <c r="N93" s="154">
        <v>57</v>
      </c>
      <c r="O93" s="154">
        <v>11</v>
      </c>
      <c r="P93" s="154">
        <v>4</v>
      </c>
      <c r="Q93" s="154"/>
      <c r="R93" s="154">
        <v>13</v>
      </c>
      <c r="S93" s="154">
        <v>19</v>
      </c>
      <c r="T93" s="154">
        <v>6</v>
      </c>
      <c r="U93" s="154">
        <v>31</v>
      </c>
      <c r="V93" s="154">
        <v>7</v>
      </c>
      <c r="W93" s="154">
        <v>8</v>
      </c>
      <c r="X93" s="154">
        <v>16</v>
      </c>
      <c r="Y93" s="154">
        <v>14</v>
      </c>
      <c r="Z93" s="154"/>
      <c r="AA93" s="155">
        <v>9</v>
      </c>
      <c r="AB93" s="156"/>
      <c r="AC93" s="36">
        <f t="shared" si="70"/>
        <v>0</v>
      </c>
      <c r="AD93" s="31"/>
      <c r="AE93" s="43"/>
      <c r="AF93" s="36">
        <f t="shared" si="71"/>
        <v>0</v>
      </c>
      <c r="AG93" s="97">
        <f t="shared" si="72"/>
        <v>0</v>
      </c>
      <c r="AH93" s="36">
        <f t="shared" si="73"/>
        <v>0</v>
      </c>
      <c r="AI93" s="91">
        <f t="shared" si="74"/>
        <v>0</v>
      </c>
      <c r="AJ93" s="91">
        <f t="shared" si="75"/>
        <v>0</v>
      </c>
      <c r="AK93" s="97">
        <f t="shared" si="76"/>
        <v>0</v>
      </c>
      <c r="AL93" s="36">
        <f t="shared" si="77"/>
        <v>0</v>
      </c>
      <c r="AM93" s="91">
        <f t="shared" si="78"/>
        <v>0</v>
      </c>
      <c r="AN93" s="91">
        <f t="shared" si="79"/>
        <v>0</v>
      </c>
      <c r="AO93" s="91">
        <f t="shared" si="80"/>
        <v>0</v>
      </c>
      <c r="AP93" s="97">
        <f t="shared" si="81"/>
        <v>0</v>
      </c>
      <c r="AQ93" s="36">
        <f t="shared" si="82"/>
        <v>0</v>
      </c>
      <c r="AR93" s="91">
        <f t="shared" si="83"/>
        <v>0</v>
      </c>
      <c r="AS93" s="91">
        <f t="shared" si="84"/>
        <v>0</v>
      </c>
      <c r="AT93" s="97">
        <f t="shared" si="85"/>
        <v>0</v>
      </c>
      <c r="AU93" s="36">
        <f t="shared" si="86"/>
        <v>0</v>
      </c>
      <c r="AV93" s="91">
        <f t="shared" si="87"/>
        <v>0</v>
      </c>
      <c r="AW93" s="97">
        <f t="shared" si="88"/>
        <v>0</v>
      </c>
      <c r="AX93" s="36">
        <f t="shared" si="89"/>
        <v>0</v>
      </c>
      <c r="AY93" s="91">
        <f t="shared" si="90"/>
        <v>0</v>
      </c>
      <c r="AZ93" s="91">
        <f t="shared" si="91"/>
        <v>0</v>
      </c>
      <c r="BA93" s="91">
        <f t="shared" si="92"/>
        <v>0</v>
      </c>
      <c r="BB93" s="97">
        <f t="shared" si="93"/>
        <v>0</v>
      </c>
      <c r="BC93" s="36">
        <f t="shared" si="94"/>
        <v>0</v>
      </c>
      <c r="BD93" s="97">
        <f t="shared" si="95"/>
        <v>0</v>
      </c>
      <c r="BE93" s="97">
        <f t="shared" si="96"/>
        <v>0</v>
      </c>
      <c r="BF93" s="107" t="s">
        <v>27</v>
      </c>
    </row>
    <row r="94" spans="1:58" outlineLevel="1" x14ac:dyDescent="0.3">
      <c r="A94" s="105"/>
      <c r="B94" s="5" t="s">
        <v>512</v>
      </c>
      <c r="C94" s="24" t="s">
        <v>27</v>
      </c>
      <c r="D94" s="10" t="s">
        <v>665</v>
      </c>
      <c r="E94" s="90" t="s">
        <v>583</v>
      </c>
      <c r="F94" s="36" t="s">
        <v>514</v>
      </c>
      <c r="G94" s="98"/>
      <c r="H94" s="159">
        <f t="shared" si="69"/>
        <v>26</v>
      </c>
      <c r="I94" s="153"/>
      <c r="J94" s="154"/>
      <c r="K94" s="154"/>
      <c r="L94" s="154"/>
      <c r="M94" s="154"/>
      <c r="N94" s="154">
        <v>7</v>
      </c>
      <c r="O94" s="154">
        <v>2</v>
      </c>
      <c r="P94" s="154">
        <v>1</v>
      </c>
      <c r="Q94" s="154"/>
      <c r="R94" s="154">
        <v>3</v>
      </c>
      <c r="S94" s="154">
        <v>2</v>
      </c>
      <c r="T94" s="154">
        <v>1</v>
      </c>
      <c r="U94" s="154">
        <v>4</v>
      </c>
      <c r="V94" s="154">
        <v>1</v>
      </c>
      <c r="W94" s="154"/>
      <c r="X94" s="154"/>
      <c r="Y94" s="154">
        <v>2</v>
      </c>
      <c r="Z94" s="154"/>
      <c r="AA94" s="155">
        <v>3</v>
      </c>
      <c r="AB94" s="156"/>
      <c r="AC94" s="36">
        <f t="shared" si="70"/>
        <v>0</v>
      </c>
      <c r="AD94" s="31"/>
      <c r="AE94" s="43"/>
      <c r="AF94" s="36">
        <f t="shared" si="71"/>
        <v>0</v>
      </c>
      <c r="AG94" s="97">
        <f t="shared" si="72"/>
        <v>0</v>
      </c>
      <c r="AH94" s="36">
        <f t="shared" si="73"/>
        <v>0</v>
      </c>
      <c r="AI94" s="91">
        <f t="shared" si="74"/>
        <v>0</v>
      </c>
      <c r="AJ94" s="91">
        <f t="shared" si="75"/>
        <v>0</v>
      </c>
      <c r="AK94" s="97">
        <f t="shared" si="76"/>
        <v>0</v>
      </c>
      <c r="AL94" s="36">
        <f t="shared" si="77"/>
        <v>0</v>
      </c>
      <c r="AM94" s="91">
        <f t="shared" si="78"/>
        <v>0</v>
      </c>
      <c r="AN94" s="91">
        <f t="shared" si="79"/>
        <v>0</v>
      </c>
      <c r="AO94" s="91">
        <f t="shared" si="80"/>
        <v>0</v>
      </c>
      <c r="AP94" s="97">
        <f t="shared" si="81"/>
        <v>0</v>
      </c>
      <c r="AQ94" s="36">
        <f t="shared" si="82"/>
        <v>0</v>
      </c>
      <c r="AR94" s="91">
        <f t="shared" si="83"/>
        <v>0</v>
      </c>
      <c r="AS94" s="91">
        <f t="shared" si="84"/>
        <v>0</v>
      </c>
      <c r="AT94" s="97">
        <f t="shared" si="85"/>
        <v>0</v>
      </c>
      <c r="AU94" s="36">
        <f t="shared" si="86"/>
        <v>0</v>
      </c>
      <c r="AV94" s="91">
        <f t="shared" si="87"/>
        <v>0</v>
      </c>
      <c r="AW94" s="97">
        <f t="shared" si="88"/>
        <v>0</v>
      </c>
      <c r="AX94" s="36">
        <f t="shared" si="89"/>
        <v>0</v>
      </c>
      <c r="AY94" s="91">
        <f t="shared" si="90"/>
        <v>0</v>
      </c>
      <c r="AZ94" s="91">
        <f t="shared" si="91"/>
        <v>0</v>
      </c>
      <c r="BA94" s="91">
        <f t="shared" si="92"/>
        <v>0</v>
      </c>
      <c r="BB94" s="97">
        <f t="shared" si="93"/>
        <v>0</v>
      </c>
      <c r="BC94" s="36">
        <f t="shared" si="94"/>
        <v>0</v>
      </c>
      <c r="BD94" s="97">
        <f t="shared" si="95"/>
        <v>0</v>
      </c>
      <c r="BE94" s="97">
        <f t="shared" si="96"/>
        <v>0</v>
      </c>
      <c r="BF94" s="107" t="s">
        <v>27</v>
      </c>
    </row>
    <row r="95" spans="1:58" outlineLevel="1" x14ac:dyDescent="0.3">
      <c r="A95" s="105"/>
      <c r="B95" s="5" t="s">
        <v>512</v>
      </c>
      <c r="C95" s="24" t="s">
        <v>27</v>
      </c>
      <c r="D95" s="10" t="s">
        <v>667</v>
      </c>
      <c r="E95" s="90" t="s">
        <v>583</v>
      </c>
      <c r="F95" s="36" t="s">
        <v>514</v>
      </c>
      <c r="G95" s="98"/>
      <c r="H95" s="159">
        <f t="shared" si="69"/>
        <v>9</v>
      </c>
      <c r="I95" s="153"/>
      <c r="J95" s="154"/>
      <c r="K95" s="154"/>
      <c r="L95" s="154">
        <v>2</v>
      </c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>
        <v>3</v>
      </c>
      <c r="X95" s="154">
        <v>4</v>
      </c>
      <c r="Y95" s="154"/>
      <c r="Z95" s="154"/>
      <c r="AA95" s="155"/>
      <c r="AB95" s="156"/>
      <c r="AC95" s="36">
        <f t="shared" si="70"/>
        <v>0</v>
      </c>
      <c r="AD95" s="31"/>
      <c r="AE95" s="43"/>
      <c r="AF95" s="36">
        <f t="shared" si="71"/>
        <v>0</v>
      </c>
      <c r="AG95" s="97">
        <f t="shared" si="72"/>
        <v>0</v>
      </c>
      <c r="AH95" s="36">
        <f t="shared" si="73"/>
        <v>0</v>
      </c>
      <c r="AI95" s="91">
        <f t="shared" si="74"/>
        <v>0</v>
      </c>
      <c r="AJ95" s="91">
        <f t="shared" si="75"/>
        <v>0</v>
      </c>
      <c r="AK95" s="97">
        <f t="shared" si="76"/>
        <v>0</v>
      </c>
      <c r="AL95" s="36">
        <f t="shared" si="77"/>
        <v>0</v>
      </c>
      <c r="AM95" s="91">
        <f t="shared" si="78"/>
        <v>0</v>
      </c>
      <c r="AN95" s="91">
        <f t="shared" si="79"/>
        <v>0</v>
      </c>
      <c r="AO95" s="91">
        <f t="shared" si="80"/>
        <v>0</v>
      </c>
      <c r="AP95" s="97">
        <f t="shared" si="81"/>
        <v>0</v>
      </c>
      <c r="AQ95" s="36">
        <f t="shared" si="82"/>
        <v>0</v>
      </c>
      <c r="AR95" s="91">
        <f t="shared" si="83"/>
        <v>0</v>
      </c>
      <c r="AS95" s="91">
        <f t="shared" si="84"/>
        <v>0</v>
      </c>
      <c r="AT95" s="97">
        <f t="shared" si="85"/>
        <v>0</v>
      </c>
      <c r="AU95" s="36">
        <f t="shared" si="86"/>
        <v>0</v>
      </c>
      <c r="AV95" s="91">
        <f t="shared" si="87"/>
        <v>0</v>
      </c>
      <c r="AW95" s="97">
        <f t="shared" si="88"/>
        <v>0</v>
      </c>
      <c r="AX95" s="36">
        <f t="shared" si="89"/>
        <v>0</v>
      </c>
      <c r="AY95" s="91">
        <f t="shared" si="90"/>
        <v>0</v>
      </c>
      <c r="AZ95" s="91">
        <f t="shared" si="91"/>
        <v>0</v>
      </c>
      <c r="BA95" s="91">
        <f t="shared" si="92"/>
        <v>0</v>
      </c>
      <c r="BB95" s="97">
        <f t="shared" si="93"/>
        <v>0</v>
      </c>
      <c r="BC95" s="36">
        <f t="shared" si="94"/>
        <v>0</v>
      </c>
      <c r="BD95" s="97">
        <f t="shared" si="95"/>
        <v>0</v>
      </c>
      <c r="BE95" s="97">
        <f t="shared" si="96"/>
        <v>0</v>
      </c>
      <c r="BF95" s="107" t="s">
        <v>27</v>
      </c>
    </row>
    <row r="96" spans="1:58" outlineLevel="1" x14ac:dyDescent="0.3">
      <c r="A96" s="105"/>
      <c r="B96" s="5" t="s">
        <v>512</v>
      </c>
      <c r="C96" s="24" t="s">
        <v>27</v>
      </c>
      <c r="D96" s="10" t="s">
        <v>1192</v>
      </c>
      <c r="E96" s="90" t="s">
        <v>583</v>
      </c>
      <c r="F96" s="36" t="s">
        <v>514</v>
      </c>
      <c r="G96" s="98"/>
      <c r="H96" s="159">
        <f t="shared" si="69"/>
        <v>35</v>
      </c>
      <c r="I96" s="153"/>
      <c r="J96" s="154"/>
      <c r="K96" s="154"/>
      <c r="L96" s="154">
        <v>2</v>
      </c>
      <c r="M96" s="154"/>
      <c r="N96" s="154">
        <v>7</v>
      </c>
      <c r="O96" s="154">
        <v>2</v>
      </c>
      <c r="P96" s="154">
        <v>1</v>
      </c>
      <c r="Q96" s="154"/>
      <c r="R96" s="154">
        <v>3</v>
      </c>
      <c r="S96" s="154">
        <v>2</v>
      </c>
      <c r="T96" s="154">
        <v>1</v>
      </c>
      <c r="U96" s="154">
        <v>4</v>
      </c>
      <c r="V96" s="154">
        <v>1</v>
      </c>
      <c r="W96" s="154">
        <v>3</v>
      </c>
      <c r="X96" s="154">
        <v>4</v>
      </c>
      <c r="Y96" s="154">
        <v>2</v>
      </c>
      <c r="Z96" s="154"/>
      <c r="AA96" s="155">
        <v>3</v>
      </c>
      <c r="AB96" s="156"/>
      <c r="AC96" s="36">
        <f t="shared" si="70"/>
        <v>0</v>
      </c>
      <c r="AD96" s="31"/>
      <c r="AE96" s="43"/>
      <c r="AF96" s="36">
        <f t="shared" si="71"/>
        <v>0</v>
      </c>
      <c r="AG96" s="97">
        <f t="shared" si="72"/>
        <v>0</v>
      </c>
      <c r="AH96" s="36">
        <f t="shared" si="73"/>
        <v>0</v>
      </c>
      <c r="AI96" s="91">
        <f t="shared" si="74"/>
        <v>0</v>
      </c>
      <c r="AJ96" s="91">
        <f t="shared" si="75"/>
        <v>0</v>
      </c>
      <c r="AK96" s="97">
        <f t="shared" si="76"/>
        <v>0</v>
      </c>
      <c r="AL96" s="36">
        <f t="shared" si="77"/>
        <v>0</v>
      </c>
      <c r="AM96" s="91">
        <f t="shared" si="78"/>
        <v>0</v>
      </c>
      <c r="AN96" s="91">
        <f t="shared" si="79"/>
        <v>0</v>
      </c>
      <c r="AO96" s="91">
        <f t="shared" si="80"/>
        <v>0</v>
      </c>
      <c r="AP96" s="97">
        <f t="shared" si="81"/>
        <v>0</v>
      </c>
      <c r="AQ96" s="36">
        <f t="shared" si="82"/>
        <v>0</v>
      </c>
      <c r="AR96" s="91">
        <f t="shared" si="83"/>
        <v>0</v>
      </c>
      <c r="AS96" s="91">
        <f t="shared" si="84"/>
        <v>0</v>
      </c>
      <c r="AT96" s="97">
        <f t="shared" si="85"/>
        <v>0</v>
      </c>
      <c r="AU96" s="36">
        <f t="shared" si="86"/>
        <v>0</v>
      </c>
      <c r="AV96" s="91">
        <f t="shared" si="87"/>
        <v>0</v>
      </c>
      <c r="AW96" s="97">
        <f t="shared" si="88"/>
        <v>0</v>
      </c>
      <c r="AX96" s="36">
        <f t="shared" si="89"/>
        <v>0</v>
      </c>
      <c r="AY96" s="91">
        <f t="shared" si="90"/>
        <v>0</v>
      </c>
      <c r="AZ96" s="91">
        <f t="shared" si="91"/>
        <v>0</v>
      </c>
      <c r="BA96" s="91">
        <f t="shared" si="92"/>
        <v>0</v>
      </c>
      <c r="BB96" s="97">
        <f t="shared" si="93"/>
        <v>0</v>
      </c>
      <c r="BC96" s="36">
        <f t="shared" si="94"/>
        <v>0</v>
      </c>
      <c r="BD96" s="97">
        <f t="shared" si="95"/>
        <v>0</v>
      </c>
      <c r="BE96" s="97">
        <f t="shared" si="96"/>
        <v>0</v>
      </c>
      <c r="BF96" s="107" t="s">
        <v>27</v>
      </c>
    </row>
    <row r="97" spans="1:58" outlineLevel="1" x14ac:dyDescent="0.3">
      <c r="A97" s="105"/>
      <c r="B97" s="5" t="s">
        <v>512</v>
      </c>
      <c r="C97" s="24" t="s">
        <v>27</v>
      </c>
      <c r="D97" s="10" t="s">
        <v>671</v>
      </c>
      <c r="E97" s="90" t="s">
        <v>583</v>
      </c>
      <c r="F97" s="36" t="s">
        <v>514</v>
      </c>
      <c r="G97" s="98"/>
      <c r="H97" s="159">
        <f t="shared" si="69"/>
        <v>24</v>
      </c>
      <c r="I97" s="153"/>
      <c r="J97" s="154"/>
      <c r="K97" s="154"/>
      <c r="L97" s="154"/>
      <c r="M97" s="154"/>
      <c r="N97" s="154">
        <v>8</v>
      </c>
      <c r="O97" s="154"/>
      <c r="P97" s="154"/>
      <c r="Q97" s="154"/>
      <c r="R97" s="154">
        <v>4</v>
      </c>
      <c r="S97" s="154">
        <v>3</v>
      </c>
      <c r="T97" s="154">
        <v>1</v>
      </c>
      <c r="U97" s="154">
        <v>4</v>
      </c>
      <c r="V97" s="154">
        <v>1</v>
      </c>
      <c r="W97" s="154"/>
      <c r="X97" s="154"/>
      <c r="Y97" s="154">
        <v>3</v>
      </c>
      <c r="Z97" s="154"/>
      <c r="AA97" s="155"/>
      <c r="AB97" s="156"/>
      <c r="AC97" s="36">
        <f t="shared" si="70"/>
        <v>0</v>
      </c>
      <c r="AD97" s="31"/>
      <c r="AE97" s="43"/>
      <c r="AF97" s="36">
        <f t="shared" si="71"/>
        <v>0</v>
      </c>
      <c r="AG97" s="97">
        <f t="shared" si="72"/>
        <v>0</v>
      </c>
      <c r="AH97" s="36">
        <f t="shared" si="73"/>
        <v>0</v>
      </c>
      <c r="AI97" s="91">
        <f t="shared" si="74"/>
        <v>0</v>
      </c>
      <c r="AJ97" s="91">
        <f t="shared" si="75"/>
        <v>0</v>
      </c>
      <c r="AK97" s="97">
        <f t="shared" si="76"/>
        <v>0</v>
      </c>
      <c r="AL97" s="36">
        <f t="shared" si="77"/>
        <v>0</v>
      </c>
      <c r="AM97" s="91">
        <f t="shared" si="78"/>
        <v>0</v>
      </c>
      <c r="AN97" s="91">
        <f t="shared" si="79"/>
        <v>0</v>
      </c>
      <c r="AO97" s="91">
        <f t="shared" si="80"/>
        <v>0</v>
      </c>
      <c r="AP97" s="97">
        <f t="shared" si="81"/>
        <v>0</v>
      </c>
      <c r="AQ97" s="36">
        <f t="shared" si="82"/>
        <v>0</v>
      </c>
      <c r="AR97" s="91">
        <f t="shared" si="83"/>
        <v>0</v>
      </c>
      <c r="AS97" s="91">
        <f t="shared" si="84"/>
        <v>0</v>
      </c>
      <c r="AT97" s="97">
        <f t="shared" si="85"/>
        <v>0</v>
      </c>
      <c r="AU97" s="36">
        <f t="shared" si="86"/>
        <v>0</v>
      </c>
      <c r="AV97" s="91">
        <f t="shared" si="87"/>
        <v>0</v>
      </c>
      <c r="AW97" s="97">
        <f t="shared" si="88"/>
        <v>0</v>
      </c>
      <c r="AX97" s="36">
        <f t="shared" si="89"/>
        <v>0</v>
      </c>
      <c r="AY97" s="91">
        <f t="shared" si="90"/>
        <v>0</v>
      </c>
      <c r="AZ97" s="91">
        <f t="shared" si="91"/>
        <v>0</v>
      </c>
      <c r="BA97" s="91">
        <f t="shared" si="92"/>
        <v>0</v>
      </c>
      <c r="BB97" s="97">
        <f t="shared" si="93"/>
        <v>0</v>
      </c>
      <c r="BC97" s="36">
        <f t="shared" si="94"/>
        <v>0</v>
      </c>
      <c r="BD97" s="97">
        <f t="shared" si="95"/>
        <v>0</v>
      </c>
      <c r="BE97" s="97">
        <f t="shared" si="96"/>
        <v>0</v>
      </c>
      <c r="BF97" s="107" t="s">
        <v>27</v>
      </c>
    </row>
    <row r="98" spans="1:58" ht="27.6" outlineLevel="1" x14ac:dyDescent="0.3">
      <c r="A98" s="105"/>
      <c r="B98" s="5" t="s">
        <v>512</v>
      </c>
      <c r="C98" s="24" t="s">
        <v>27</v>
      </c>
      <c r="D98" s="10" t="s">
        <v>673</v>
      </c>
      <c r="E98" s="90" t="s">
        <v>583</v>
      </c>
      <c r="F98" s="36" t="s">
        <v>514</v>
      </c>
      <c r="G98" s="98"/>
      <c r="H98" s="159">
        <f t="shared" si="69"/>
        <v>8</v>
      </c>
      <c r="I98" s="153"/>
      <c r="J98" s="154"/>
      <c r="K98" s="154"/>
      <c r="L98" s="154">
        <v>3</v>
      </c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>
        <v>4</v>
      </c>
      <c r="X98" s="154">
        <v>1</v>
      </c>
      <c r="Y98" s="154"/>
      <c r="Z98" s="154"/>
      <c r="AA98" s="155"/>
      <c r="AB98" s="156"/>
      <c r="AC98" s="36">
        <f t="shared" si="70"/>
        <v>0</v>
      </c>
      <c r="AD98" s="31"/>
      <c r="AE98" s="43"/>
      <c r="AF98" s="36">
        <f t="shared" si="71"/>
        <v>0</v>
      </c>
      <c r="AG98" s="97">
        <f t="shared" si="72"/>
        <v>0</v>
      </c>
      <c r="AH98" s="36">
        <f t="shared" si="73"/>
        <v>0</v>
      </c>
      <c r="AI98" s="91">
        <f t="shared" si="74"/>
        <v>0</v>
      </c>
      <c r="AJ98" s="91">
        <f t="shared" si="75"/>
        <v>0</v>
      </c>
      <c r="AK98" s="97">
        <f t="shared" si="76"/>
        <v>0</v>
      </c>
      <c r="AL98" s="36">
        <f t="shared" si="77"/>
        <v>0</v>
      </c>
      <c r="AM98" s="91">
        <f t="shared" si="78"/>
        <v>0</v>
      </c>
      <c r="AN98" s="91">
        <f t="shared" si="79"/>
        <v>0</v>
      </c>
      <c r="AO98" s="91">
        <f t="shared" si="80"/>
        <v>0</v>
      </c>
      <c r="AP98" s="97">
        <f t="shared" si="81"/>
        <v>0</v>
      </c>
      <c r="AQ98" s="36">
        <f t="shared" si="82"/>
        <v>0</v>
      </c>
      <c r="AR98" s="91">
        <f t="shared" si="83"/>
        <v>0</v>
      </c>
      <c r="AS98" s="91">
        <f t="shared" si="84"/>
        <v>0</v>
      </c>
      <c r="AT98" s="97">
        <f t="shared" si="85"/>
        <v>0</v>
      </c>
      <c r="AU98" s="36">
        <f t="shared" si="86"/>
        <v>0</v>
      </c>
      <c r="AV98" s="91">
        <f t="shared" si="87"/>
        <v>0</v>
      </c>
      <c r="AW98" s="97">
        <f t="shared" si="88"/>
        <v>0</v>
      </c>
      <c r="AX98" s="36">
        <f t="shared" si="89"/>
        <v>0</v>
      </c>
      <c r="AY98" s="91">
        <f t="shared" si="90"/>
        <v>0</v>
      </c>
      <c r="AZ98" s="91">
        <f t="shared" si="91"/>
        <v>0</v>
      </c>
      <c r="BA98" s="91">
        <f t="shared" si="92"/>
        <v>0</v>
      </c>
      <c r="BB98" s="97">
        <f t="shared" si="93"/>
        <v>0</v>
      </c>
      <c r="BC98" s="36">
        <f t="shared" si="94"/>
        <v>0</v>
      </c>
      <c r="BD98" s="97">
        <f t="shared" si="95"/>
        <v>0</v>
      </c>
      <c r="BE98" s="97">
        <f t="shared" si="96"/>
        <v>0</v>
      </c>
      <c r="BF98" s="107" t="s">
        <v>27</v>
      </c>
    </row>
    <row r="99" spans="1:58" ht="27.6" outlineLevel="1" x14ac:dyDescent="0.3">
      <c r="A99" s="105"/>
      <c r="B99" s="5" t="s">
        <v>512</v>
      </c>
      <c r="C99" s="24" t="s">
        <v>27</v>
      </c>
      <c r="D99" s="10" t="s">
        <v>1193</v>
      </c>
      <c r="E99" s="90" t="s">
        <v>583</v>
      </c>
      <c r="F99" s="36" t="s">
        <v>514</v>
      </c>
      <c r="G99" s="98"/>
      <c r="H99" s="159">
        <f t="shared" si="69"/>
        <v>32</v>
      </c>
      <c r="I99" s="153"/>
      <c r="J99" s="154"/>
      <c r="K99" s="154"/>
      <c r="L99" s="154">
        <v>3</v>
      </c>
      <c r="M99" s="154"/>
      <c r="N99" s="154">
        <v>8</v>
      </c>
      <c r="O99" s="154"/>
      <c r="P99" s="154"/>
      <c r="Q99" s="154"/>
      <c r="R99" s="154">
        <v>4</v>
      </c>
      <c r="S99" s="154">
        <v>3</v>
      </c>
      <c r="T99" s="154">
        <v>1</v>
      </c>
      <c r="U99" s="154">
        <v>4</v>
      </c>
      <c r="V99" s="154">
        <v>1</v>
      </c>
      <c r="W99" s="154">
        <v>4</v>
      </c>
      <c r="X99" s="154">
        <v>1</v>
      </c>
      <c r="Y99" s="154">
        <v>3</v>
      </c>
      <c r="Z99" s="154"/>
      <c r="AA99" s="155"/>
      <c r="AB99" s="156"/>
      <c r="AC99" s="36">
        <f t="shared" si="70"/>
        <v>0</v>
      </c>
      <c r="AD99" s="31"/>
      <c r="AE99" s="43"/>
      <c r="AF99" s="36">
        <f t="shared" si="71"/>
        <v>0</v>
      </c>
      <c r="AG99" s="97">
        <f t="shared" si="72"/>
        <v>0</v>
      </c>
      <c r="AH99" s="36">
        <f t="shared" si="73"/>
        <v>0</v>
      </c>
      <c r="AI99" s="91">
        <f t="shared" si="74"/>
        <v>0</v>
      </c>
      <c r="AJ99" s="91">
        <f t="shared" si="75"/>
        <v>0</v>
      </c>
      <c r="AK99" s="97">
        <f t="shared" si="76"/>
        <v>0</v>
      </c>
      <c r="AL99" s="36">
        <f t="shared" si="77"/>
        <v>0</v>
      </c>
      <c r="AM99" s="91">
        <f t="shared" si="78"/>
        <v>0</v>
      </c>
      <c r="AN99" s="91">
        <f t="shared" si="79"/>
        <v>0</v>
      </c>
      <c r="AO99" s="91">
        <f t="shared" si="80"/>
        <v>0</v>
      </c>
      <c r="AP99" s="97">
        <f t="shared" si="81"/>
        <v>0</v>
      </c>
      <c r="AQ99" s="36">
        <f t="shared" si="82"/>
        <v>0</v>
      </c>
      <c r="AR99" s="91">
        <f t="shared" si="83"/>
        <v>0</v>
      </c>
      <c r="AS99" s="91">
        <f t="shared" si="84"/>
        <v>0</v>
      </c>
      <c r="AT99" s="97">
        <f t="shared" si="85"/>
        <v>0</v>
      </c>
      <c r="AU99" s="36">
        <f t="shared" si="86"/>
        <v>0</v>
      </c>
      <c r="AV99" s="91">
        <f t="shared" si="87"/>
        <v>0</v>
      </c>
      <c r="AW99" s="97">
        <f t="shared" si="88"/>
        <v>0</v>
      </c>
      <c r="AX99" s="36">
        <f t="shared" si="89"/>
        <v>0</v>
      </c>
      <c r="AY99" s="91">
        <f t="shared" si="90"/>
        <v>0</v>
      </c>
      <c r="AZ99" s="91">
        <f t="shared" si="91"/>
        <v>0</v>
      </c>
      <c r="BA99" s="91">
        <f t="shared" si="92"/>
        <v>0</v>
      </c>
      <c r="BB99" s="97">
        <f t="shared" si="93"/>
        <v>0</v>
      </c>
      <c r="BC99" s="36">
        <f t="shared" si="94"/>
        <v>0</v>
      </c>
      <c r="BD99" s="97">
        <f t="shared" si="95"/>
        <v>0</v>
      </c>
      <c r="BE99" s="97">
        <f t="shared" si="96"/>
        <v>0</v>
      </c>
      <c r="BF99" s="107" t="s">
        <v>27</v>
      </c>
    </row>
    <row r="100" spans="1:58" outlineLevel="1" x14ac:dyDescent="0.3">
      <c r="A100" s="105"/>
      <c r="B100" s="5" t="s">
        <v>512</v>
      </c>
      <c r="C100" s="24" t="s">
        <v>27</v>
      </c>
      <c r="D100" s="10" t="s">
        <v>677</v>
      </c>
      <c r="E100" s="90" t="s">
        <v>583</v>
      </c>
      <c r="F100" s="36" t="s">
        <v>514</v>
      </c>
      <c r="G100" s="98"/>
      <c r="H100" s="159">
        <f t="shared" si="69"/>
        <v>0</v>
      </c>
      <c r="I100" s="153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5"/>
      <c r="AB100" s="156"/>
      <c r="AC100" s="36">
        <f t="shared" si="70"/>
        <v>0</v>
      </c>
      <c r="AD100" s="31"/>
      <c r="AE100" s="43"/>
      <c r="AF100" s="36">
        <f t="shared" si="71"/>
        <v>0</v>
      </c>
      <c r="AG100" s="97">
        <f t="shared" si="72"/>
        <v>0</v>
      </c>
      <c r="AH100" s="36">
        <f t="shared" si="73"/>
        <v>0</v>
      </c>
      <c r="AI100" s="91">
        <f t="shared" si="74"/>
        <v>0</v>
      </c>
      <c r="AJ100" s="91">
        <f t="shared" si="75"/>
        <v>0</v>
      </c>
      <c r="AK100" s="97">
        <f t="shared" si="76"/>
        <v>0</v>
      </c>
      <c r="AL100" s="36">
        <f t="shared" si="77"/>
        <v>0</v>
      </c>
      <c r="AM100" s="91">
        <f t="shared" si="78"/>
        <v>0</v>
      </c>
      <c r="AN100" s="91">
        <f t="shared" si="79"/>
        <v>0</v>
      </c>
      <c r="AO100" s="91">
        <f t="shared" si="80"/>
        <v>0</v>
      </c>
      <c r="AP100" s="97">
        <f t="shared" si="81"/>
        <v>0</v>
      </c>
      <c r="AQ100" s="36">
        <f t="shared" si="82"/>
        <v>0</v>
      </c>
      <c r="AR100" s="91">
        <f t="shared" si="83"/>
        <v>0</v>
      </c>
      <c r="AS100" s="91">
        <f t="shared" si="84"/>
        <v>0</v>
      </c>
      <c r="AT100" s="97">
        <f t="shared" si="85"/>
        <v>0</v>
      </c>
      <c r="AU100" s="36">
        <f t="shared" si="86"/>
        <v>0</v>
      </c>
      <c r="AV100" s="91">
        <f t="shared" si="87"/>
        <v>0</v>
      </c>
      <c r="AW100" s="97">
        <f t="shared" si="88"/>
        <v>0</v>
      </c>
      <c r="AX100" s="36">
        <f t="shared" si="89"/>
        <v>0</v>
      </c>
      <c r="AY100" s="91">
        <f t="shared" si="90"/>
        <v>0</v>
      </c>
      <c r="AZ100" s="91">
        <f t="shared" si="91"/>
        <v>0</v>
      </c>
      <c r="BA100" s="91">
        <f t="shared" si="92"/>
        <v>0</v>
      </c>
      <c r="BB100" s="97">
        <f t="shared" si="93"/>
        <v>0</v>
      </c>
      <c r="BC100" s="36">
        <f t="shared" si="94"/>
        <v>0</v>
      </c>
      <c r="BD100" s="97">
        <f t="shared" si="95"/>
        <v>0</v>
      </c>
      <c r="BE100" s="97">
        <f t="shared" si="96"/>
        <v>0</v>
      </c>
      <c r="BF100" s="107" t="s">
        <v>27</v>
      </c>
    </row>
    <row r="101" spans="1:58" x14ac:dyDescent="0.3">
      <c r="A101" s="105"/>
      <c r="B101" s="20" t="s">
        <v>510</v>
      </c>
      <c r="C101" s="23"/>
      <c r="D101" s="21" t="s">
        <v>679</v>
      </c>
      <c r="E101" s="89"/>
      <c r="F101" s="41" t="s">
        <v>27</v>
      </c>
      <c r="G101" s="47" t="s">
        <v>27</v>
      </c>
      <c r="H101" s="162"/>
      <c r="I101" s="129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9"/>
      <c r="AB101" s="145"/>
      <c r="AC101" s="41">
        <f>SUM(AC102:AC110)</f>
        <v>0</v>
      </c>
      <c r="AD101" s="29">
        <f t="shared" ref="AD101:BE101" si="97">SUM(AD102:AD110)</f>
        <v>0</v>
      </c>
      <c r="AE101" s="42">
        <f t="shared" si="97"/>
        <v>0</v>
      </c>
      <c r="AF101" s="41">
        <f t="shared" si="97"/>
        <v>0</v>
      </c>
      <c r="AG101" s="50">
        <f t="shared" si="97"/>
        <v>0</v>
      </c>
      <c r="AH101" s="41">
        <f t="shared" si="97"/>
        <v>0</v>
      </c>
      <c r="AI101" s="29">
        <f t="shared" si="97"/>
        <v>0</v>
      </c>
      <c r="AJ101" s="29">
        <f t="shared" si="97"/>
        <v>0</v>
      </c>
      <c r="AK101" s="50">
        <f t="shared" si="97"/>
        <v>0</v>
      </c>
      <c r="AL101" s="41">
        <f t="shared" si="97"/>
        <v>0</v>
      </c>
      <c r="AM101" s="29">
        <f t="shared" si="97"/>
        <v>0</v>
      </c>
      <c r="AN101" s="29">
        <f t="shared" si="97"/>
        <v>0</v>
      </c>
      <c r="AO101" s="29">
        <f t="shared" si="97"/>
        <v>0</v>
      </c>
      <c r="AP101" s="50">
        <f t="shared" si="97"/>
        <v>0</v>
      </c>
      <c r="AQ101" s="41">
        <f t="shared" si="97"/>
        <v>0</v>
      </c>
      <c r="AR101" s="29">
        <f t="shared" si="97"/>
        <v>0</v>
      </c>
      <c r="AS101" s="29">
        <f t="shared" si="97"/>
        <v>0</v>
      </c>
      <c r="AT101" s="50">
        <f t="shared" si="97"/>
        <v>0</v>
      </c>
      <c r="AU101" s="41">
        <f t="shared" si="97"/>
        <v>0</v>
      </c>
      <c r="AV101" s="29">
        <f t="shared" si="97"/>
        <v>0</v>
      </c>
      <c r="AW101" s="50">
        <f t="shared" si="97"/>
        <v>0</v>
      </c>
      <c r="AX101" s="41">
        <f t="shared" si="97"/>
        <v>0</v>
      </c>
      <c r="AY101" s="29">
        <f t="shared" si="97"/>
        <v>0</v>
      </c>
      <c r="AZ101" s="29">
        <f t="shared" si="97"/>
        <v>0</v>
      </c>
      <c r="BA101" s="29">
        <f t="shared" si="97"/>
        <v>0</v>
      </c>
      <c r="BB101" s="50">
        <f t="shared" si="97"/>
        <v>0</v>
      </c>
      <c r="BC101" s="41">
        <f t="shared" si="97"/>
        <v>0</v>
      </c>
      <c r="BD101" s="50">
        <f t="shared" si="97"/>
        <v>0</v>
      </c>
      <c r="BE101" s="50">
        <f t="shared" si="97"/>
        <v>0</v>
      </c>
      <c r="BF101" s="106"/>
    </row>
    <row r="102" spans="1:58" outlineLevel="1" x14ac:dyDescent="0.3">
      <c r="A102" s="105"/>
      <c r="B102" s="5" t="s">
        <v>512</v>
      </c>
      <c r="C102" s="24" t="s">
        <v>27</v>
      </c>
      <c r="D102" s="10" t="s">
        <v>681</v>
      </c>
      <c r="E102" s="90" t="s">
        <v>583</v>
      </c>
      <c r="F102" s="36" t="s">
        <v>514</v>
      </c>
      <c r="G102" s="98"/>
      <c r="H102" s="159">
        <f t="shared" ref="H102:H110" si="98">SUM(I102:AB102)</f>
        <v>7</v>
      </c>
      <c r="I102" s="153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5">
        <v>7</v>
      </c>
      <c r="AB102" s="156"/>
      <c r="AC102" s="36">
        <f t="shared" ref="AC102:AC110" si="99">SUM(AF102,AH102,AL102,AQ102,AU102,AX102,BC102)</f>
        <v>0</v>
      </c>
      <c r="AD102" s="31"/>
      <c r="AE102" s="43"/>
      <c r="AF102" s="36">
        <f t="shared" ref="AF102:AF110" si="100">SUM(AG102)</f>
        <v>0</v>
      </c>
      <c r="AG102" s="97">
        <f t="shared" ref="AG102:AG110" si="101">$G102*$I102</f>
        <v>0</v>
      </c>
      <c r="AH102" s="36">
        <f t="shared" ref="AH102:AH110" si="102">SUM(AI102:AK102)*$G102</f>
        <v>0</v>
      </c>
      <c r="AI102" s="91">
        <f t="shared" ref="AI102:AI110" si="103">$G102*$J102</f>
        <v>0</v>
      </c>
      <c r="AJ102" s="91">
        <f t="shared" ref="AJ102:AJ110" si="104">$G102*$K102</f>
        <v>0</v>
      </c>
      <c r="AK102" s="97">
        <f t="shared" ref="AK102:AK110" si="105">$G102*$L102</f>
        <v>0</v>
      </c>
      <c r="AL102" s="36">
        <f t="shared" ref="AL102:AL110" si="106">SUM(AM102:AP102)</f>
        <v>0</v>
      </c>
      <c r="AM102" s="91">
        <f t="shared" ref="AM102:AM110" si="107">$G102*$N102</f>
        <v>0</v>
      </c>
      <c r="AN102" s="91">
        <f t="shared" ref="AN102:AN110" si="108">$G102*$O102</f>
        <v>0</v>
      </c>
      <c r="AO102" s="91">
        <f t="shared" ref="AO102:AO110" si="109">$G102*$P102</f>
        <v>0</v>
      </c>
      <c r="AP102" s="97">
        <f t="shared" ref="AP102:AP110" si="110">$G102*$Q102</f>
        <v>0</v>
      </c>
      <c r="AQ102" s="36">
        <f t="shared" ref="AQ102:AQ110" si="111">SUM(AR102:AT102)</f>
        <v>0</v>
      </c>
      <c r="AR102" s="91">
        <f t="shared" ref="AR102:AR110" si="112">$G102*$R102</f>
        <v>0</v>
      </c>
      <c r="AS102" s="91">
        <f t="shared" ref="AS102:AS110" si="113">$G102*$S102</f>
        <v>0</v>
      </c>
      <c r="AT102" s="97">
        <f t="shared" ref="AT102:AT110" si="114">$G102*$T102</f>
        <v>0</v>
      </c>
      <c r="AU102" s="36">
        <f t="shared" ref="AU102:AU110" si="115">SUM(AV102:AW102)</f>
        <v>0</v>
      </c>
      <c r="AV102" s="91">
        <f t="shared" ref="AV102:AV110" si="116">$G102*$U102</f>
        <v>0</v>
      </c>
      <c r="AW102" s="97">
        <f t="shared" ref="AW102:AW110" si="117">$G102*$V102</f>
        <v>0</v>
      </c>
      <c r="AX102" s="36">
        <f t="shared" ref="AX102:AX110" si="118">SUM(AY102:BB102)</f>
        <v>0</v>
      </c>
      <c r="AY102" s="91">
        <f t="shared" ref="AY102:AY110" si="119">$G102*$W102</f>
        <v>0</v>
      </c>
      <c r="AZ102" s="91">
        <f t="shared" ref="AZ102:AZ110" si="120">$G102*$X102</f>
        <v>0</v>
      </c>
      <c r="BA102" s="91">
        <f t="shared" ref="BA102:BA110" si="121">$G102*$Y102</f>
        <v>0</v>
      </c>
      <c r="BB102" s="97">
        <f t="shared" ref="BB102:BB110" si="122">$G102*$Z102</f>
        <v>0</v>
      </c>
      <c r="BC102" s="36">
        <f t="shared" ref="BC102:BC110" si="123">SUM(BD102)</f>
        <v>0</v>
      </c>
      <c r="BD102" s="97">
        <f t="shared" ref="BD102:BD110" si="124">$G102*$AA102</f>
        <v>0</v>
      </c>
      <c r="BE102" s="97">
        <f t="shared" ref="BE102:BE110" si="125">$G102*$AB102</f>
        <v>0</v>
      </c>
      <c r="BF102" s="107" t="s">
        <v>27</v>
      </c>
    </row>
    <row r="103" spans="1:58" ht="27.6" outlineLevel="1" x14ac:dyDescent="0.3">
      <c r="A103" s="105"/>
      <c r="B103" s="5" t="s">
        <v>512</v>
      </c>
      <c r="C103" s="24" t="s">
        <v>27</v>
      </c>
      <c r="D103" s="10" t="s">
        <v>683</v>
      </c>
      <c r="E103" s="90" t="s">
        <v>583</v>
      </c>
      <c r="F103" s="36" t="s">
        <v>514</v>
      </c>
      <c r="G103" s="98"/>
      <c r="H103" s="159">
        <f t="shared" si="98"/>
        <v>2</v>
      </c>
      <c r="I103" s="153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5">
        <v>2</v>
      </c>
      <c r="AB103" s="156"/>
      <c r="AC103" s="36">
        <f t="shared" si="99"/>
        <v>0</v>
      </c>
      <c r="AD103" s="31"/>
      <c r="AE103" s="43"/>
      <c r="AF103" s="36">
        <f t="shared" si="100"/>
        <v>0</v>
      </c>
      <c r="AG103" s="97">
        <f t="shared" si="101"/>
        <v>0</v>
      </c>
      <c r="AH103" s="36">
        <f t="shared" si="102"/>
        <v>0</v>
      </c>
      <c r="AI103" s="91">
        <f t="shared" si="103"/>
        <v>0</v>
      </c>
      <c r="AJ103" s="91">
        <f t="shared" si="104"/>
        <v>0</v>
      </c>
      <c r="AK103" s="97">
        <f t="shared" si="105"/>
        <v>0</v>
      </c>
      <c r="AL103" s="36">
        <f t="shared" si="106"/>
        <v>0</v>
      </c>
      <c r="AM103" s="91">
        <f t="shared" si="107"/>
        <v>0</v>
      </c>
      <c r="AN103" s="91">
        <f t="shared" si="108"/>
        <v>0</v>
      </c>
      <c r="AO103" s="91">
        <f t="shared" si="109"/>
        <v>0</v>
      </c>
      <c r="AP103" s="97">
        <f t="shared" si="110"/>
        <v>0</v>
      </c>
      <c r="AQ103" s="36">
        <f t="shared" si="111"/>
        <v>0</v>
      </c>
      <c r="AR103" s="91">
        <f t="shared" si="112"/>
        <v>0</v>
      </c>
      <c r="AS103" s="91">
        <f t="shared" si="113"/>
        <v>0</v>
      </c>
      <c r="AT103" s="97">
        <f t="shared" si="114"/>
        <v>0</v>
      </c>
      <c r="AU103" s="36">
        <f t="shared" si="115"/>
        <v>0</v>
      </c>
      <c r="AV103" s="91">
        <f t="shared" si="116"/>
        <v>0</v>
      </c>
      <c r="AW103" s="97">
        <f t="shared" si="117"/>
        <v>0</v>
      </c>
      <c r="AX103" s="36">
        <f t="shared" si="118"/>
        <v>0</v>
      </c>
      <c r="AY103" s="91">
        <f t="shared" si="119"/>
        <v>0</v>
      </c>
      <c r="AZ103" s="91">
        <f t="shared" si="120"/>
        <v>0</v>
      </c>
      <c r="BA103" s="91">
        <f t="shared" si="121"/>
        <v>0</v>
      </c>
      <c r="BB103" s="97">
        <f t="shared" si="122"/>
        <v>0</v>
      </c>
      <c r="BC103" s="36">
        <f t="shared" si="123"/>
        <v>0</v>
      </c>
      <c r="BD103" s="97">
        <f t="shared" si="124"/>
        <v>0</v>
      </c>
      <c r="BE103" s="97">
        <f t="shared" si="125"/>
        <v>0</v>
      </c>
      <c r="BF103" s="107" t="s">
        <v>27</v>
      </c>
    </row>
    <row r="104" spans="1:58" outlineLevel="1" x14ac:dyDescent="0.3">
      <c r="A104" s="105"/>
      <c r="B104" s="5" t="s">
        <v>512</v>
      </c>
      <c r="C104" s="24" t="s">
        <v>27</v>
      </c>
      <c r="D104" s="10" t="s">
        <v>685</v>
      </c>
      <c r="E104" s="90" t="s">
        <v>583</v>
      </c>
      <c r="F104" s="36" t="s">
        <v>514</v>
      </c>
      <c r="G104" s="98"/>
      <c r="H104" s="159">
        <f t="shared" si="98"/>
        <v>6</v>
      </c>
      <c r="I104" s="153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5">
        <v>6</v>
      </c>
      <c r="AB104" s="156"/>
      <c r="AC104" s="36">
        <f t="shared" si="99"/>
        <v>0</v>
      </c>
      <c r="AD104" s="31"/>
      <c r="AE104" s="43"/>
      <c r="AF104" s="36">
        <f t="shared" si="100"/>
        <v>0</v>
      </c>
      <c r="AG104" s="97">
        <f t="shared" si="101"/>
        <v>0</v>
      </c>
      <c r="AH104" s="36">
        <f t="shared" si="102"/>
        <v>0</v>
      </c>
      <c r="AI104" s="91">
        <f t="shared" si="103"/>
        <v>0</v>
      </c>
      <c r="AJ104" s="91">
        <f t="shared" si="104"/>
        <v>0</v>
      </c>
      <c r="AK104" s="97">
        <f t="shared" si="105"/>
        <v>0</v>
      </c>
      <c r="AL104" s="36">
        <f t="shared" si="106"/>
        <v>0</v>
      </c>
      <c r="AM104" s="91">
        <f t="shared" si="107"/>
        <v>0</v>
      </c>
      <c r="AN104" s="91">
        <f t="shared" si="108"/>
        <v>0</v>
      </c>
      <c r="AO104" s="91">
        <f t="shared" si="109"/>
        <v>0</v>
      </c>
      <c r="AP104" s="97">
        <f t="shared" si="110"/>
        <v>0</v>
      </c>
      <c r="AQ104" s="36">
        <f t="shared" si="111"/>
        <v>0</v>
      </c>
      <c r="AR104" s="91">
        <f t="shared" si="112"/>
        <v>0</v>
      </c>
      <c r="AS104" s="91">
        <f t="shared" si="113"/>
        <v>0</v>
      </c>
      <c r="AT104" s="97">
        <f t="shared" si="114"/>
        <v>0</v>
      </c>
      <c r="AU104" s="36">
        <f t="shared" si="115"/>
        <v>0</v>
      </c>
      <c r="AV104" s="91">
        <f t="shared" si="116"/>
        <v>0</v>
      </c>
      <c r="AW104" s="97">
        <f t="shared" si="117"/>
        <v>0</v>
      </c>
      <c r="AX104" s="36">
        <f t="shared" si="118"/>
        <v>0</v>
      </c>
      <c r="AY104" s="91">
        <f t="shared" si="119"/>
        <v>0</v>
      </c>
      <c r="AZ104" s="91">
        <f t="shared" si="120"/>
        <v>0</v>
      </c>
      <c r="BA104" s="91">
        <f t="shared" si="121"/>
        <v>0</v>
      </c>
      <c r="BB104" s="97">
        <f t="shared" si="122"/>
        <v>0</v>
      </c>
      <c r="BC104" s="36">
        <f t="shared" si="123"/>
        <v>0</v>
      </c>
      <c r="BD104" s="97">
        <f t="shared" si="124"/>
        <v>0</v>
      </c>
      <c r="BE104" s="97">
        <f t="shared" si="125"/>
        <v>0</v>
      </c>
      <c r="BF104" s="107" t="s">
        <v>27</v>
      </c>
    </row>
    <row r="105" spans="1:58" outlineLevel="1" x14ac:dyDescent="0.3">
      <c r="A105" s="105"/>
      <c r="B105" s="5" t="s">
        <v>512</v>
      </c>
      <c r="C105" s="24" t="s">
        <v>27</v>
      </c>
      <c r="D105" s="10" t="s">
        <v>687</v>
      </c>
      <c r="E105" s="90" t="s">
        <v>583</v>
      </c>
      <c r="F105" s="36" t="s">
        <v>514</v>
      </c>
      <c r="G105" s="98"/>
      <c r="H105" s="159">
        <f t="shared" si="98"/>
        <v>6</v>
      </c>
      <c r="I105" s="153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5">
        <v>6</v>
      </c>
      <c r="AB105" s="156"/>
      <c r="AC105" s="36">
        <f t="shared" si="99"/>
        <v>0</v>
      </c>
      <c r="AD105" s="31"/>
      <c r="AE105" s="43"/>
      <c r="AF105" s="36">
        <f t="shared" si="100"/>
        <v>0</v>
      </c>
      <c r="AG105" s="97">
        <f t="shared" si="101"/>
        <v>0</v>
      </c>
      <c r="AH105" s="36">
        <f t="shared" si="102"/>
        <v>0</v>
      </c>
      <c r="AI105" s="91">
        <f t="shared" si="103"/>
        <v>0</v>
      </c>
      <c r="AJ105" s="91">
        <f t="shared" si="104"/>
        <v>0</v>
      </c>
      <c r="AK105" s="97">
        <f t="shared" si="105"/>
        <v>0</v>
      </c>
      <c r="AL105" s="36">
        <f t="shared" si="106"/>
        <v>0</v>
      </c>
      <c r="AM105" s="91">
        <f t="shared" si="107"/>
        <v>0</v>
      </c>
      <c r="AN105" s="91">
        <f t="shared" si="108"/>
        <v>0</v>
      </c>
      <c r="AO105" s="91">
        <f t="shared" si="109"/>
        <v>0</v>
      </c>
      <c r="AP105" s="97">
        <f t="shared" si="110"/>
        <v>0</v>
      </c>
      <c r="AQ105" s="36">
        <f t="shared" si="111"/>
        <v>0</v>
      </c>
      <c r="AR105" s="91">
        <f t="shared" si="112"/>
        <v>0</v>
      </c>
      <c r="AS105" s="91">
        <f t="shared" si="113"/>
        <v>0</v>
      </c>
      <c r="AT105" s="97">
        <f t="shared" si="114"/>
        <v>0</v>
      </c>
      <c r="AU105" s="36">
        <f t="shared" si="115"/>
        <v>0</v>
      </c>
      <c r="AV105" s="91">
        <f t="shared" si="116"/>
        <v>0</v>
      </c>
      <c r="AW105" s="97">
        <f t="shared" si="117"/>
        <v>0</v>
      </c>
      <c r="AX105" s="36">
        <f t="shared" si="118"/>
        <v>0</v>
      </c>
      <c r="AY105" s="91">
        <f t="shared" si="119"/>
        <v>0</v>
      </c>
      <c r="AZ105" s="91">
        <f t="shared" si="120"/>
        <v>0</v>
      </c>
      <c r="BA105" s="91">
        <f t="shared" si="121"/>
        <v>0</v>
      </c>
      <c r="BB105" s="97">
        <f t="shared" si="122"/>
        <v>0</v>
      </c>
      <c r="BC105" s="36">
        <f t="shared" si="123"/>
        <v>0</v>
      </c>
      <c r="BD105" s="97">
        <f t="shared" si="124"/>
        <v>0</v>
      </c>
      <c r="BE105" s="97">
        <f t="shared" si="125"/>
        <v>0</v>
      </c>
      <c r="BF105" s="107" t="s">
        <v>27</v>
      </c>
    </row>
    <row r="106" spans="1:58" ht="27.6" outlineLevel="1" x14ac:dyDescent="0.3">
      <c r="A106" s="105"/>
      <c r="B106" s="5" t="s">
        <v>512</v>
      </c>
      <c r="C106" s="24" t="s">
        <v>27</v>
      </c>
      <c r="D106" s="10" t="s">
        <v>689</v>
      </c>
      <c r="E106" s="90" t="s">
        <v>583</v>
      </c>
      <c r="F106" s="36" t="s">
        <v>514</v>
      </c>
      <c r="G106" s="98"/>
      <c r="H106" s="159">
        <f t="shared" si="98"/>
        <v>10</v>
      </c>
      <c r="I106" s="153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5">
        <v>10</v>
      </c>
      <c r="AB106" s="156"/>
      <c r="AC106" s="36">
        <f t="shared" si="99"/>
        <v>0</v>
      </c>
      <c r="AD106" s="31"/>
      <c r="AE106" s="43"/>
      <c r="AF106" s="36">
        <f t="shared" si="100"/>
        <v>0</v>
      </c>
      <c r="AG106" s="97">
        <f t="shared" si="101"/>
        <v>0</v>
      </c>
      <c r="AH106" s="36">
        <f t="shared" si="102"/>
        <v>0</v>
      </c>
      <c r="AI106" s="91">
        <f t="shared" si="103"/>
        <v>0</v>
      </c>
      <c r="AJ106" s="91">
        <f t="shared" si="104"/>
        <v>0</v>
      </c>
      <c r="AK106" s="97">
        <f t="shared" si="105"/>
        <v>0</v>
      </c>
      <c r="AL106" s="36">
        <f t="shared" si="106"/>
        <v>0</v>
      </c>
      <c r="AM106" s="91">
        <f t="shared" si="107"/>
        <v>0</v>
      </c>
      <c r="AN106" s="91">
        <f t="shared" si="108"/>
        <v>0</v>
      </c>
      <c r="AO106" s="91">
        <f t="shared" si="109"/>
        <v>0</v>
      </c>
      <c r="AP106" s="97">
        <f t="shared" si="110"/>
        <v>0</v>
      </c>
      <c r="AQ106" s="36">
        <f t="shared" si="111"/>
        <v>0</v>
      </c>
      <c r="AR106" s="91">
        <f t="shared" si="112"/>
        <v>0</v>
      </c>
      <c r="AS106" s="91">
        <f t="shared" si="113"/>
        <v>0</v>
      </c>
      <c r="AT106" s="97">
        <f t="shared" si="114"/>
        <v>0</v>
      </c>
      <c r="AU106" s="36">
        <f t="shared" si="115"/>
        <v>0</v>
      </c>
      <c r="AV106" s="91">
        <f t="shared" si="116"/>
        <v>0</v>
      </c>
      <c r="AW106" s="97">
        <f t="shared" si="117"/>
        <v>0</v>
      </c>
      <c r="AX106" s="36">
        <f t="shared" si="118"/>
        <v>0</v>
      </c>
      <c r="AY106" s="91">
        <f t="shared" si="119"/>
        <v>0</v>
      </c>
      <c r="AZ106" s="91">
        <f t="shared" si="120"/>
        <v>0</v>
      </c>
      <c r="BA106" s="91">
        <f t="shared" si="121"/>
        <v>0</v>
      </c>
      <c r="BB106" s="97">
        <f t="shared" si="122"/>
        <v>0</v>
      </c>
      <c r="BC106" s="36">
        <f t="shared" si="123"/>
        <v>0</v>
      </c>
      <c r="BD106" s="97">
        <f t="shared" si="124"/>
        <v>0</v>
      </c>
      <c r="BE106" s="97">
        <f t="shared" si="125"/>
        <v>0</v>
      </c>
      <c r="BF106" s="107" t="s">
        <v>27</v>
      </c>
    </row>
    <row r="107" spans="1:58" ht="27.6" outlineLevel="1" x14ac:dyDescent="0.3">
      <c r="A107" s="105"/>
      <c r="B107" s="5" t="s">
        <v>512</v>
      </c>
      <c r="C107" s="24" t="s">
        <v>27</v>
      </c>
      <c r="D107" s="10" t="s">
        <v>691</v>
      </c>
      <c r="E107" s="90" t="s">
        <v>583</v>
      </c>
      <c r="F107" s="36" t="s">
        <v>514</v>
      </c>
      <c r="G107" s="98"/>
      <c r="H107" s="159">
        <f t="shared" si="98"/>
        <v>0</v>
      </c>
      <c r="I107" s="153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5"/>
      <c r="AB107" s="156"/>
      <c r="AC107" s="36">
        <f t="shared" si="99"/>
        <v>0</v>
      </c>
      <c r="AD107" s="31"/>
      <c r="AE107" s="43"/>
      <c r="AF107" s="36">
        <f t="shared" si="100"/>
        <v>0</v>
      </c>
      <c r="AG107" s="97">
        <f t="shared" si="101"/>
        <v>0</v>
      </c>
      <c r="AH107" s="36">
        <f t="shared" si="102"/>
        <v>0</v>
      </c>
      <c r="AI107" s="91">
        <f t="shared" si="103"/>
        <v>0</v>
      </c>
      <c r="AJ107" s="91">
        <f t="shared" si="104"/>
        <v>0</v>
      </c>
      <c r="AK107" s="97">
        <f t="shared" si="105"/>
        <v>0</v>
      </c>
      <c r="AL107" s="36">
        <f t="shared" si="106"/>
        <v>0</v>
      </c>
      <c r="AM107" s="91">
        <f t="shared" si="107"/>
        <v>0</v>
      </c>
      <c r="AN107" s="91">
        <f t="shared" si="108"/>
        <v>0</v>
      </c>
      <c r="AO107" s="91">
        <f t="shared" si="109"/>
        <v>0</v>
      </c>
      <c r="AP107" s="97">
        <f t="shared" si="110"/>
        <v>0</v>
      </c>
      <c r="AQ107" s="36">
        <f t="shared" si="111"/>
        <v>0</v>
      </c>
      <c r="AR107" s="91">
        <f t="shared" si="112"/>
        <v>0</v>
      </c>
      <c r="AS107" s="91">
        <f t="shared" si="113"/>
        <v>0</v>
      </c>
      <c r="AT107" s="97">
        <f t="shared" si="114"/>
        <v>0</v>
      </c>
      <c r="AU107" s="36">
        <f t="shared" si="115"/>
        <v>0</v>
      </c>
      <c r="AV107" s="91">
        <f t="shared" si="116"/>
        <v>0</v>
      </c>
      <c r="AW107" s="97">
        <f t="shared" si="117"/>
        <v>0</v>
      </c>
      <c r="AX107" s="36">
        <f t="shared" si="118"/>
        <v>0</v>
      </c>
      <c r="AY107" s="91">
        <f t="shared" si="119"/>
        <v>0</v>
      </c>
      <c r="AZ107" s="91">
        <f t="shared" si="120"/>
        <v>0</v>
      </c>
      <c r="BA107" s="91">
        <f t="shared" si="121"/>
        <v>0</v>
      </c>
      <c r="BB107" s="97">
        <f t="shared" si="122"/>
        <v>0</v>
      </c>
      <c r="BC107" s="36">
        <f t="shared" si="123"/>
        <v>0</v>
      </c>
      <c r="BD107" s="97">
        <f t="shared" si="124"/>
        <v>0</v>
      </c>
      <c r="BE107" s="97">
        <f t="shared" si="125"/>
        <v>0</v>
      </c>
      <c r="BF107" s="107" t="s">
        <v>27</v>
      </c>
    </row>
    <row r="108" spans="1:58" outlineLevel="1" x14ac:dyDescent="0.3">
      <c r="A108" s="105"/>
      <c r="B108" s="5" t="s">
        <v>512</v>
      </c>
      <c r="C108" s="24" t="s">
        <v>27</v>
      </c>
      <c r="D108" s="10" t="s">
        <v>693</v>
      </c>
      <c r="E108" s="90" t="s">
        <v>583</v>
      </c>
      <c r="F108" s="36" t="s">
        <v>514</v>
      </c>
      <c r="G108" s="98"/>
      <c r="H108" s="159">
        <f t="shared" si="98"/>
        <v>10</v>
      </c>
      <c r="I108" s="153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5">
        <v>10</v>
      </c>
      <c r="AB108" s="156"/>
      <c r="AC108" s="36">
        <f t="shared" si="99"/>
        <v>0</v>
      </c>
      <c r="AD108" s="31"/>
      <c r="AE108" s="43"/>
      <c r="AF108" s="36">
        <f t="shared" si="100"/>
        <v>0</v>
      </c>
      <c r="AG108" s="97">
        <f t="shared" si="101"/>
        <v>0</v>
      </c>
      <c r="AH108" s="36">
        <f t="shared" si="102"/>
        <v>0</v>
      </c>
      <c r="AI108" s="91">
        <f t="shared" si="103"/>
        <v>0</v>
      </c>
      <c r="AJ108" s="91">
        <f t="shared" si="104"/>
        <v>0</v>
      </c>
      <c r="AK108" s="97">
        <f t="shared" si="105"/>
        <v>0</v>
      </c>
      <c r="AL108" s="36">
        <f t="shared" si="106"/>
        <v>0</v>
      </c>
      <c r="AM108" s="91">
        <f t="shared" si="107"/>
        <v>0</v>
      </c>
      <c r="AN108" s="91">
        <f t="shared" si="108"/>
        <v>0</v>
      </c>
      <c r="AO108" s="91">
        <f t="shared" si="109"/>
        <v>0</v>
      </c>
      <c r="AP108" s="97">
        <f t="shared" si="110"/>
        <v>0</v>
      </c>
      <c r="AQ108" s="36">
        <f t="shared" si="111"/>
        <v>0</v>
      </c>
      <c r="AR108" s="91">
        <f t="shared" si="112"/>
        <v>0</v>
      </c>
      <c r="AS108" s="91">
        <f t="shared" si="113"/>
        <v>0</v>
      </c>
      <c r="AT108" s="97">
        <f t="shared" si="114"/>
        <v>0</v>
      </c>
      <c r="AU108" s="36">
        <f t="shared" si="115"/>
        <v>0</v>
      </c>
      <c r="AV108" s="91">
        <f t="shared" si="116"/>
        <v>0</v>
      </c>
      <c r="AW108" s="97">
        <f t="shared" si="117"/>
        <v>0</v>
      </c>
      <c r="AX108" s="36">
        <f t="shared" si="118"/>
        <v>0</v>
      </c>
      <c r="AY108" s="91">
        <f t="shared" si="119"/>
        <v>0</v>
      </c>
      <c r="AZ108" s="91">
        <f t="shared" si="120"/>
        <v>0</v>
      </c>
      <c r="BA108" s="91">
        <f t="shared" si="121"/>
        <v>0</v>
      </c>
      <c r="BB108" s="97">
        <f t="shared" si="122"/>
        <v>0</v>
      </c>
      <c r="BC108" s="36">
        <f t="shared" si="123"/>
        <v>0</v>
      </c>
      <c r="BD108" s="97">
        <f t="shared" si="124"/>
        <v>0</v>
      </c>
      <c r="BE108" s="97">
        <f t="shared" si="125"/>
        <v>0</v>
      </c>
      <c r="BF108" s="107" t="s">
        <v>27</v>
      </c>
    </row>
    <row r="109" spans="1:58" outlineLevel="1" x14ac:dyDescent="0.3">
      <c r="A109" s="105"/>
      <c r="B109" s="5" t="s">
        <v>512</v>
      </c>
      <c r="C109" s="24" t="s">
        <v>27</v>
      </c>
      <c r="D109" s="10" t="s">
        <v>695</v>
      </c>
      <c r="E109" s="90" t="s">
        <v>583</v>
      </c>
      <c r="F109" s="36" t="s">
        <v>514</v>
      </c>
      <c r="G109" s="98"/>
      <c r="H109" s="159">
        <f t="shared" si="98"/>
        <v>10</v>
      </c>
      <c r="I109" s="153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5">
        <v>10</v>
      </c>
      <c r="AB109" s="156"/>
      <c r="AC109" s="36">
        <f t="shared" si="99"/>
        <v>0</v>
      </c>
      <c r="AD109" s="31"/>
      <c r="AE109" s="43"/>
      <c r="AF109" s="36">
        <f t="shared" si="100"/>
        <v>0</v>
      </c>
      <c r="AG109" s="97">
        <f t="shared" si="101"/>
        <v>0</v>
      </c>
      <c r="AH109" s="36">
        <f t="shared" si="102"/>
        <v>0</v>
      </c>
      <c r="AI109" s="91">
        <f t="shared" si="103"/>
        <v>0</v>
      </c>
      <c r="AJ109" s="91">
        <f t="shared" si="104"/>
        <v>0</v>
      </c>
      <c r="AK109" s="97">
        <f t="shared" si="105"/>
        <v>0</v>
      </c>
      <c r="AL109" s="36">
        <f t="shared" si="106"/>
        <v>0</v>
      </c>
      <c r="AM109" s="91">
        <f t="shared" si="107"/>
        <v>0</v>
      </c>
      <c r="AN109" s="91">
        <f t="shared" si="108"/>
        <v>0</v>
      </c>
      <c r="AO109" s="91">
        <f t="shared" si="109"/>
        <v>0</v>
      </c>
      <c r="AP109" s="97">
        <f t="shared" si="110"/>
        <v>0</v>
      </c>
      <c r="AQ109" s="36">
        <f t="shared" si="111"/>
        <v>0</v>
      </c>
      <c r="AR109" s="91">
        <f t="shared" si="112"/>
        <v>0</v>
      </c>
      <c r="AS109" s="91">
        <f t="shared" si="113"/>
        <v>0</v>
      </c>
      <c r="AT109" s="97">
        <f t="shared" si="114"/>
        <v>0</v>
      </c>
      <c r="AU109" s="36">
        <f t="shared" si="115"/>
        <v>0</v>
      </c>
      <c r="AV109" s="91">
        <f t="shared" si="116"/>
        <v>0</v>
      </c>
      <c r="AW109" s="97">
        <f t="shared" si="117"/>
        <v>0</v>
      </c>
      <c r="AX109" s="36">
        <f t="shared" si="118"/>
        <v>0</v>
      </c>
      <c r="AY109" s="91">
        <f t="shared" si="119"/>
        <v>0</v>
      </c>
      <c r="AZ109" s="91">
        <f t="shared" si="120"/>
        <v>0</v>
      </c>
      <c r="BA109" s="91">
        <f t="shared" si="121"/>
        <v>0</v>
      </c>
      <c r="BB109" s="97">
        <f t="shared" si="122"/>
        <v>0</v>
      </c>
      <c r="BC109" s="36">
        <f t="shared" si="123"/>
        <v>0</v>
      </c>
      <c r="BD109" s="97">
        <f t="shared" si="124"/>
        <v>0</v>
      </c>
      <c r="BE109" s="97">
        <f t="shared" si="125"/>
        <v>0</v>
      </c>
      <c r="BF109" s="107" t="s">
        <v>27</v>
      </c>
    </row>
    <row r="110" spans="1:58" outlineLevel="1" x14ac:dyDescent="0.3">
      <c r="A110" s="105"/>
      <c r="B110" s="5" t="s">
        <v>512</v>
      </c>
      <c r="C110" s="24" t="s">
        <v>27</v>
      </c>
      <c r="D110" s="10" t="s">
        <v>697</v>
      </c>
      <c r="E110" s="90" t="s">
        <v>583</v>
      </c>
      <c r="F110" s="36" t="s">
        <v>514</v>
      </c>
      <c r="G110" s="98"/>
      <c r="H110" s="159">
        <f t="shared" si="98"/>
        <v>10</v>
      </c>
      <c r="I110" s="153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5">
        <v>10</v>
      </c>
      <c r="AB110" s="156"/>
      <c r="AC110" s="36">
        <f t="shared" si="99"/>
        <v>0</v>
      </c>
      <c r="AD110" s="31"/>
      <c r="AE110" s="43"/>
      <c r="AF110" s="36">
        <f t="shared" si="100"/>
        <v>0</v>
      </c>
      <c r="AG110" s="97">
        <f t="shared" si="101"/>
        <v>0</v>
      </c>
      <c r="AH110" s="36">
        <f t="shared" si="102"/>
        <v>0</v>
      </c>
      <c r="AI110" s="91">
        <f t="shared" si="103"/>
        <v>0</v>
      </c>
      <c r="AJ110" s="91">
        <f t="shared" si="104"/>
        <v>0</v>
      </c>
      <c r="AK110" s="97">
        <f t="shared" si="105"/>
        <v>0</v>
      </c>
      <c r="AL110" s="36">
        <f t="shared" si="106"/>
        <v>0</v>
      </c>
      <c r="AM110" s="91">
        <f t="shared" si="107"/>
        <v>0</v>
      </c>
      <c r="AN110" s="91">
        <f t="shared" si="108"/>
        <v>0</v>
      </c>
      <c r="AO110" s="91">
        <f t="shared" si="109"/>
        <v>0</v>
      </c>
      <c r="AP110" s="97">
        <f t="shared" si="110"/>
        <v>0</v>
      </c>
      <c r="AQ110" s="36">
        <f t="shared" si="111"/>
        <v>0</v>
      </c>
      <c r="AR110" s="91">
        <f t="shared" si="112"/>
        <v>0</v>
      </c>
      <c r="AS110" s="91">
        <f t="shared" si="113"/>
        <v>0</v>
      </c>
      <c r="AT110" s="97">
        <f t="shared" si="114"/>
        <v>0</v>
      </c>
      <c r="AU110" s="36">
        <f t="shared" si="115"/>
        <v>0</v>
      </c>
      <c r="AV110" s="91">
        <f t="shared" si="116"/>
        <v>0</v>
      </c>
      <c r="AW110" s="97">
        <f t="shared" si="117"/>
        <v>0</v>
      </c>
      <c r="AX110" s="36">
        <f t="shared" si="118"/>
        <v>0</v>
      </c>
      <c r="AY110" s="91">
        <f t="shared" si="119"/>
        <v>0</v>
      </c>
      <c r="AZ110" s="91">
        <f t="shared" si="120"/>
        <v>0</v>
      </c>
      <c r="BA110" s="91">
        <f t="shared" si="121"/>
        <v>0</v>
      </c>
      <c r="BB110" s="97">
        <f t="shared" si="122"/>
        <v>0</v>
      </c>
      <c r="BC110" s="36">
        <f t="shared" si="123"/>
        <v>0</v>
      </c>
      <c r="BD110" s="97">
        <f t="shared" si="124"/>
        <v>0</v>
      </c>
      <c r="BE110" s="97">
        <f t="shared" si="125"/>
        <v>0</v>
      </c>
      <c r="BF110" s="107" t="s">
        <v>27</v>
      </c>
    </row>
    <row r="111" spans="1:58" x14ac:dyDescent="0.3">
      <c r="A111" s="105"/>
      <c r="B111" s="20" t="s">
        <v>510</v>
      </c>
      <c r="C111" s="23"/>
      <c r="D111" s="21" t="s">
        <v>699</v>
      </c>
      <c r="E111" s="89"/>
      <c r="F111" s="41" t="s">
        <v>27</v>
      </c>
      <c r="G111" s="47" t="s">
        <v>27</v>
      </c>
      <c r="H111" s="162"/>
      <c r="I111" s="129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9"/>
      <c r="AB111" s="145"/>
      <c r="AC111" s="41">
        <f>SUM(AC112:AC118)</f>
        <v>0</v>
      </c>
      <c r="AD111" s="29">
        <f t="shared" ref="AD111:BE111" si="126">SUM(AD112:AD118)</f>
        <v>0</v>
      </c>
      <c r="AE111" s="42">
        <f t="shared" si="126"/>
        <v>0</v>
      </c>
      <c r="AF111" s="41">
        <f t="shared" si="126"/>
        <v>0</v>
      </c>
      <c r="AG111" s="50">
        <f t="shared" si="126"/>
        <v>0</v>
      </c>
      <c r="AH111" s="41">
        <f t="shared" si="126"/>
        <v>0</v>
      </c>
      <c r="AI111" s="29">
        <f t="shared" si="126"/>
        <v>0</v>
      </c>
      <c r="AJ111" s="29">
        <f t="shared" si="126"/>
        <v>0</v>
      </c>
      <c r="AK111" s="50">
        <f t="shared" si="126"/>
        <v>0</v>
      </c>
      <c r="AL111" s="41">
        <f t="shared" si="126"/>
        <v>0</v>
      </c>
      <c r="AM111" s="29">
        <f t="shared" si="126"/>
        <v>0</v>
      </c>
      <c r="AN111" s="29">
        <f t="shared" si="126"/>
        <v>0</v>
      </c>
      <c r="AO111" s="29">
        <f t="shared" si="126"/>
        <v>0</v>
      </c>
      <c r="AP111" s="50">
        <f t="shared" si="126"/>
        <v>0</v>
      </c>
      <c r="AQ111" s="41">
        <f t="shared" si="126"/>
        <v>0</v>
      </c>
      <c r="AR111" s="29">
        <f t="shared" si="126"/>
        <v>0</v>
      </c>
      <c r="AS111" s="29">
        <f t="shared" si="126"/>
        <v>0</v>
      </c>
      <c r="AT111" s="50">
        <f t="shared" si="126"/>
        <v>0</v>
      </c>
      <c r="AU111" s="41">
        <f t="shared" si="126"/>
        <v>0</v>
      </c>
      <c r="AV111" s="29">
        <f t="shared" si="126"/>
        <v>0</v>
      </c>
      <c r="AW111" s="50">
        <f t="shared" si="126"/>
        <v>0</v>
      </c>
      <c r="AX111" s="41">
        <f t="shared" si="126"/>
        <v>0</v>
      </c>
      <c r="AY111" s="29">
        <f t="shared" si="126"/>
        <v>0</v>
      </c>
      <c r="AZ111" s="29">
        <f t="shared" si="126"/>
        <v>0</v>
      </c>
      <c r="BA111" s="29">
        <f t="shared" si="126"/>
        <v>0</v>
      </c>
      <c r="BB111" s="50">
        <f t="shared" si="126"/>
        <v>0</v>
      </c>
      <c r="BC111" s="41">
        <f t="shared" si="126"/>
        <v>0</v>
      </c>
      <c r="BD111" s="50">
        <f t="shared" si="126"/>
        <v>0</v>
      </c>
      <c r="BE111" s="50">
        <f t="shared" si="126"/>
        <v>0</v>
      </c>
      <c r="BF111" s="106"/>
    </row>
    <row r="112" spans="1:58" outlineLevel="1" x14ac:dyDescent="0.3">
      <c r="A112" s="105"/>
      <c r="B112" s="5" t="s">
        <v>512</v>
      </c>
      <c r="C112" s="24" t="s">
        <v>27</v>
      </c>
      <c r="D112" s="10" t="s">
        <v>1194</v>
      </c>
      <c r="E112" s="90" t="s">
        <v>702</v>
      </c>
      <c r="F112" s="36" t="s">
        <v>514</v>
      </c>
      <c r="G112" s="98"/>
      <c r="H112" s="159">
        <f t="shared" ref="H112:H118" si="127">SUM(I112:AB112)</f>
        <v>0</v>
      </c>
      <c r="I112" s="153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5"/>
      <c r="AB112" s="156"/>
      <c r="AC112" s="36">
        <f t="shared" ref="AC112:AC118" si="128">SUM(AF112,AH112,AL112,AQ112,AU112,AX112,BC112)</f>
        <v>0</v>
      </c>
      <c r="AD112" s="31"/>
      <c r="AE112" s="43"/>
      <c r="AF112" s="36">
        <f t="shared" ref="AF112:AF118" si="129">SUM(AG112)</f>
        <v>0</v>
      </c>
      <c r="AG112" s="97">
        <f t="shared" ref="AG112:AG118" si="130">$G112*$I112</f>
        <v>0</v>
      </c>
      <c r="AH112" s="36">
        <f t="shared" ref="AH112:AH118" si="131">SUM(AI112:AK112)*$G112</f>
        <v>0</v>
      </c>
      <c r="AI112" s="91">
        <f t="shared" ref="AI112:AI118" si="132">$G112*$J112</f>
        <v>0</v>
      </c>
      <c r="AJ112" s="91">
        <f t="shared" ref="AJ112:AJ118" si="133">$G112*$K112</f>
        <v>0</v>
      </c>
      <c r="AK112" s="97">
        <f t="shared" ref="AK112:AK118" si="134">$G112*$L112</f>
        <v>0</v>
      </c>
      <c r="AL112" s="36">
        <f t="shared" ref="AL112:AL118" si="135">SUM(AM112:AP112)</f>
        <v>0</v>
      </c>
      <c r="AM112" s="91">
        <f t="shared" ref="AM112:AM118" si="136">$G112*$N112</f>
        <v>0</v>
      </c>
      <c r="AN112" s="91">
        <f t="shared" ref="AN112:AN118" si="137">$G112*$O112</f>
        <v>0</v>
      </c>
      <c r="AO112" s="91">
        <f t="shared" ref="AO112:AO118" si="138">$G112*$P112</f>
        <v>0</v>
      </c>
      <c r="AP112" s="97">
        <f t="shared" ref="AP112:AP118" si="139">$G112*$Q112</f>
        <v>0</v>
      </c>
      <c r="AQ112" s="36">
        <f t="shared" ref="AQ112:AQ118" si="140">SUM(AR112:AT112)</f>
        <v>0</v>
      </c>
      <c r="AR112" s="91">
        <f t="shared" ref="AR112:AR118" si="141">$G112*$R112</f>
        <v>0</v>
      </c>
      <c r="AS112" s="91">
        <f t="shared" ref="AS112:AS118" si="142">$G112*$S112</f>
        <v>0</v>
      </c>
      <c r="AT112" s="97">
        <f t="shared" ref="AT112:AT118" si="143">$G112*$T112</f>
        <v>0</v>
      </c>
      <c r="AU112" s="36">
        <f t="shared" ref="AU112:AU118" si="144">SUM(AV112:AW112)</f>
        <v>0</v>
      </c>
      <c r="AV112" s="91">
        <f t="shared" ref="AV112:AV118" si="145">$G112*$U112</f>
        <v>0</v>
      </c>
      <c r="AW112" s="97">
        <f t="shared" ref="AW112:AW118" si="146">$G112*$V112</f>
        <v>0</v>
      </c>
      <c r="AX112" s="36">
        <f t="shared" ref="AX112:AX118" si="147">SUM(AY112:BB112)</f>
        <v>0</v>
      </c>
      <c r="AY112" s="91">
        <f t="shared" ref="AY112:AY118" si="148">$G112*$W112</f>
        <v>0</v>
      </c>
      <c r="AZ112" s="91">
        <f t="shared" ref="AZ112:AZ118" si="149">$G112*$X112</f>
        <v>0</v>
      </c>
      <c r="BA112" s="91">
        <f t="shared" ref="BA112:BA118" si="150">$G112*$Y112</f>
        <v>0</v>
      </c>
      <c r="BB112" s="97">
        <f t="shared" ref="BB112:BB118" si="151">$G112*$Z112</f>
        <v>0</v>
      </c>
      <c r="BC112" s="36">
        <f t="shared" ref="BC112:BC118" si="152">SUM(BD112)</f>
        <v>0</v>
      </c>
      <c r="BD112" s="97">
        <f t="shared" ref="BD112:BD118" si="153">$G112*$AA112</f>
        <v>0</v>
      </c>
      <c r="BE112" s="97">
        <f t="shared" ref="BE112:BE118" si="154">$G112*$AB112</f>
        <v>0</v>
      </c>
      <c r="BF112" s="107" t="s">
        <v>27</v>
      </c>
    </row>
    <row r="113" spans="1:58" outlineLevel="1" x14ac:dyDescent="0.3">
      <c r="A113" s="105"/>
      <c r="B113" s="5" t="s">
        <v>512</v>
      </c>
      <c r="C113" s="24" t="s">
        <v>27</v>
      </c>
      <c r="D113" s="10" t="s">
        <v>1195</v>
      </c>
      <c r="E113" s="90" t="s">
        <v>702</v>
      </c>
      <c r="F113" s="36" t="s">
        <v>514</v>
      </c>
      <c r="G113" s="98"/>
      <c r="H113" s="159">
        <f t="shared" si="127"/>
        <v>0</v>
      </c>
      <c r="I113" s="153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5"/>
      <c r="AB113" s="156"/>
      <c r="AC113" s="36">
        <f t="shared" si="128"/>
        <v>0</v>
      </c>
      <c r="AD113" s="31"/>
      <c r="AE113" s="43"/>
      <c r="AF113" s="36">
        <f t="shared" si="129"/>
        <v>0</v>
      </c>
      <c r="AG113" s="97">
        <f t="shared" si="130"/>
        <v>0</v>
      </c>
      <c r="AH113" s="36">
        <f t="shared" si="131"/>
        <v>0</v>
      </c>
      <c r="AI113" s="91">
        <f t="shared" si="132"/>
        <v>0</v>
      </c>
      <c r="AJ113" s="91">
        <f t="shared" si="133"/>
        <v>0</v>
      </c>
      <c r="AK113" s="97">
        <f t="shared" si="134"/>
        <v>0</v>
      </c>
      <c r="AL113" s="36">
        <f t="shared" si="135"/>
        <v>0</v>
      </c>
      <c r="AM113" s="91">
        <f t="shared" si="136"/>
        <v>0</v>
      </c>
      <c r="AN113" s="91">
        <f t="shared" si="137"/>
        <v>0</v>
      </c>
      <c r="AO113" s="91">
        <f t="shared" si="138"/>
        <v>0</v>
      </c>
      <c r="AP113" s="97">
        <f t="shared" si="139"/>
        <v>0</v>
      </c>
      <c r="AQ113" s="36">
        <f t="shared" si="140"/>
        <v>0</v>
      </c>
      <c r="AR113" s="91">
        <f t="shared" si="141"/>
        <v>0</v>
      </c>
      <c r="AS113" s="91">
        <f t="shared" si="142"/>
        <v>0</v>
      </c>
      <c r="AT113" s="97">
        <f t="shared" si="143"/>
        <v>0</v>
      </c>
      <c r="AU113" s="36">
        <f t="shared" si="144"/>
        <v>0</v>
      </c>
      <c r="AV113" s="91">
        <f t="shared" si="145"/>
        <v>0</v>
      </c>
      <c r="AW113" s="97">
        <f t="shared" si="146"/>
        <v>0</v>
      </c>
      <c r="AX113" s="36">
        <f t="shared" si="147"/>
        <v>0</v>
      </c>
      <c r="AY113" s="91">
        <f t="shared" si="148"/>
        <v>0</v>
      </c>
      <c r="AZ113" s="91">
        <f t="shared" si="149"/>
        <v>0</v>
      </c>
      <c r="BA113" s="91">
        <f t="shared" si="150"/>
        <v>0</v>
      </c>
      <c r="BB113" s="97">
        <f t="shared" si="151"/>
        <v>0</v>
      </c>
      <c r="BC113" s="36">
        <f t="shared" si="152"/>
        <v>0</v>
      </c>
      <c r="BD113" s="97">
        <f t="shared" si="153"/>
        <v>0</v>
      </c>
      <c r="BE113" s="97">
        <f t="shared" si="154"/>
        <v>0</v>
      </c>
      <c r="BF113" s="107" t="s">
        <v>27</v>
      </c>
    </row>
    <row r="114" spans="1:58" outlineLevel="1" x14ac:dyDescent="0.3">
      <c r="A114" s="105"/>
      <c r="B114" s="5" t="s">
        <v>512</v>
      </c>
      <c r="C114" s="24" t="s">
        <v>27</v>
      </c>
      <c r="D114" s="10" t="s">
        <v>1196</v>
      </c>
      <c r="E114" s="90" t="s">
        <v>702</v>
      </c>
      <c r="F114" s="36" t="s">
        <v>514</v>
      </c>
      <c r="G114" s="98"/>
      <c r="H114" s="159">
        <f t="shared" si="127"/>
        <v>0</v>
      </c>
      <c r="I114" s="153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5"/>
      <c r="AB114" s="156"/>
      <c r="AC114" s="36">
        <f t="shared" si="128"/>
        <v>0</v>
      </c>
      <c r="AD114" s="31"/>
      <c r="AE114" s="43"/>
      <c r="AF114" s="36">
        <f t="shared" si="129"/>
        <v>0</v>
      </c>
      <c r="AG114" s="97">
        <f t="shared" si="130"/>
        <v>0</v>
      </c>
      <c r="AH114" s="36">
        <f t="shared" si="131"/>
        <v>0</v>
      </c>
      <c r="AI114" s="91">
        <f t="shared" si="132"/>
        <v>0</v>
      </c>
      <c r="AJ114" s="91">
        <f t="shared" si="133"/>
        <v>0</v>
      </c>
      <c r="AK114" s="97">
        <f t="shared" si="134"/>
        <v>0</v>
      </c>
      <c r="AL114" s="36">
        <f t="shared" si="135"/>
        <v>0</v>
      </c>
      <c r="AM114" s="91">
        <f t="shared" si="136"/>
        <v>0</v>
      </c>
      <c r="AN114" s="91">
        <f t="shared" si="137"/>
        <v>0</v>
      </c>
      <c r="AO114" s="91">
        <f t="shared" si="138"/>
        <v>0</v>
      </c>
      <c r="AP114" s="97">
        <f t="shared" si="139"/>
        <v>0</v>
      </c>
      <c r="AQ114" s="36">
        <f t="shared" si="140"/>
        <v>0</v>
      </c>
      <c r="AR114" s="91">
        <f t="shared" si="141"/>
        <v>0</v>
      </c>
      <c r="AS114" s="91">
        <f t="shared" si="142"/>
        <v>0</v>
      </c>
      <c r="AT114" s="97">
        <f t="shared" si="143"/>
        <v>0</v>
      </c>
      <c r="AU114" s="36">
        <f t="shared" si="144"/>
        <v>0</v>
      </c>
      <c r="AV114" s="91">
        <f t="shared" si="145"/>
        <v>0</v>
      </c>
      <c r="AW114" s="97">
        <f t="shared" si="146"/>
        <v>0</v>
      </c>
      <c r="AX114" s="36">
        <f t="shared" si="147"/>
        <v>0</v>
      </c>
      <c r="AY114" s="91">
        <f t="shared" si="148"/>
        <v>0</v>
      </c>
      <c r="AZ114" s="91">
        <f t="shared" si="149"/>
        <v>0</v>
      </c>
      <c r="BA114" s="91">
        <f t="shared" si="150"/>
        <v>0</v>
      </c>
      <c r="BB114" s="97">
        <f t="shared" si="151"/>
        <v>0</v>
      </c>
      <c r="BC114" s="36">
        <f t="shared" si="152"/>
        <v>0</v>
      </c>
      <c r="BD114" s="97">
        <f t="shared" si="153"/>
        <v>0</v>
      </c>
      <c r="BE114" s="97">
        <f t="shared" si="154"/>
        <v>0</v>
      </c>
      <c r="BF114" s="107" t="s">
        <v>27</v>
      </c>
    </row>
    <row r="115" spans="1:58" outlineLevel="1" x14ac:dyDescent="0.3">
      <c r="A115" s="105"/>
      <c r="B115" s="5" t="s">
        <v>512</v>
      </c>
      <c r="C115" s="24" t="s">
        <v>27</v>
      </c>
      <c r="D115" s="10" t="s">
        <v>1197</v>
      </c>
      <c r="E115" s="90" t="s">
        <v>702</v>
      </c>
      <c r="F115" s="36" t="s">
        <v>514</v>
      </c>
      <c r="G115" s="98"/>
      <c r="H115" s="159">
        <f t="shared" si="127"/>
        <v>0</v>
      </c>
      <c r="I115" s="153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5"/>
      <c r="AB115" s="156"/>
      <c r="AC115" s="36">
        <f t="shared" si="128"/>
        <v>0</v>
      </c>
      <c r="AD115" s="31"/>
      <c r="AE115" s="43"/>
      <c r="AF115" s="36">
        <f t="shared" si="129"/>
        <v>0</v>
      </c>
      <c r="AG115" s="97">
        <f t="shared" si="130"/>
        <v>0</v>
      </c>
      <c r="AH115" s="36">
        <f t="shared" si="131"/>
        <v>0</v>
      </c>
      <c r="AI115" s="91">
        <f t="shared" si="132"/>
        <v>0</v>
      </c>
      <c r="AJ115" s="91">
        <f t="shared" si="133"/>
        <v>0</v>
      </c>
      <c r="AK115" s="97">
        <f t="shared" si="134"/>
        <v>0</v>
      </c>
      <c r="AL115" s="36">
        <f t="shared" si="135"/>
        <v>0</v>
      </c>
      <c r="AM115" s="91">
        <f t="shared" si="136"/>
        <v>0</v>
      </c>
      <c r="AN115" s="91">
        <f t="shared" si="137"/>
        <v>0</v>
      </c>
      <c r="AO115" s="91">
        <f t="shared" si="138"/>
        <v>0</v>
      </c>
      <c r="AP115" s="97">
        <f t="shared" si="139"/>
        <v>0</v>
      </c>
      <c r="AQ115" s="36">
        <f t="shared" si="140"/>
        <v>0</v>
      </c>
      <c r="AR115" s="91">
        <f t="shared" si="141"/>
        <v>0</v>
      </c>
      <c r="AS115" s="91">
        <f t="shared" si="142"/>
        <v>0</v>
      </c>
      <c r="AT115" s="97">
        <f t="shared" si="143"/>
        <v>0</v>
      </c>
      <c r="AU115" s="36">
        <f t="shared" si="144"/>
        <v>0</v>
      </c>
      <c r="AV115" s="91">
        <f t="shared" si="145"/>
        <v>0</v>
      </c>
      <c r="AW115" s="97">
        <f t="shared" si="146"/>
        <v>0</v>
      </c>
      <c r="AX115" s="36">
        <f t="shared" si="147"/>
        <v>0</v>
      </c>
      <c r="AY115" s="91">
        <f t="shared" si="148"/>
        <v>0</v>
      </c>
      <c r="AZ115" s="91">
        <f t="shared" si="149"/>
        <v>0</v>
      </c>
      <c r="BA115" s="91">
        <f t="shared" si="150"/>
        <v>0</v>
      </c>
      <c r="BB115" s="97">
        <f t="shared" si="151"/>
        <v>0</v>
      </c>
      <c r="BC115" s="36">
        <f t="shared" si="152"/>
        <v>0</v>
      </c>
      <c r="BD115" s="97">
        <f t="shared" si="153"/>
        <v>0</v>
      </c>
      <c r="BE115" s="97">
        <f t="shared" si="154"/>
        <v>0</v>
      </c>
      <c r="BF115" s="107" t="s">
        <v>27</v>
      </c>
    </row>
    <row r="116" spans="1:58" outlineLevel="1" x14ac:dyDescent="0.3">
      <c r="A116" s="105"/>
      <c r="B116" s="5" t="s">
        <v>512</v>
      </c>
      <c r="C116" s="24" t="s">
        <v>27</v>
      </c>
      <c r="D116" s="10" t="s">
        <v>1198</v>
      </c>
      <c r="E116" s="90" t="s">
        <v>702</v>
      </c>
      <c r="F116" s="36" t="s">
        <v>514</v>
      </c>
      <c r="G116" s="98"/>
      <c r="H116" s="159">
        <f t="shared" si="127"/>
        <v>0</v>
      </c>
      <c r="I116" s="153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5"/>
      <c r="AB116" s="156"/>
      <c r="AC116" s="36">
        <f t="shared" si="128"/>
        <v>0</v>
      </c>
      <c r="AD116" s="31"/>
      <c r="AE116" s="43"/>
      <c r="AF116" s="36">
        <f t="shared" si="129"/>
        <v>0</v>
      </c>
      <c r="AG116" s="97">
        <f t="shared" si="130"/>
        <v>0</v>
      </c>
      <c r="AH116" s="36">
        <f t="shared" si="131"/>
        <v>0</v>
      </c>
      <c r="AI116" s="91">
        <f t="shared" si="132"/>
        <v>0</v>
      </c>
      <c r="AJ116" s="91">
        <f t="shared" si="133"/>
        <v>0</v>
      </c>
      <c r="AK116" s="97">
        <f t="shared" si="134"/>
        <v>0</v>
      </c>
      <c r="AL116" s="36">
        <f t="shared" si="135"/>
        <v>0</v>
      </c>
      <c r="AM116" s="91">
        <f t="shared" si="136"/>
        <v>0</v>
      </c>
      <c r="AN116" s="91">
        <f t="shared" si="137"/>
        <v>0</v>
      </c>
      <c r="AO116" s="91">
        <f t="shared" si="138"/>
        <v>0</v>
      </c>
      <c r="AP116" s="97">
        <f t="shared" si="139"/>
        <v>0</v>
      </c>
      <c r="AQ116" s="36">
        <f t="shared" si="140"/>
        <v>0</v>
      </c>
      <c r="AR116" s="91">
        <f t="shared" si="141"/>
        <v>0</v>
      </c>
      <c r="AS116" s="91">
        <f t="shared" si="142"/>
        <v>0</v>
      </c>
      <c r="AT116" s="97">
        <f t="shared" si="143"/>
        <v>0</v>
      </c>
      <c r="AU116" s="36">
        <f t="shared" si="144"/>
        <v>0</v>
      </c>
      <c r="AV116" s="91">
        <f t="shared" si="145"/>
        <v>0</v>
      </c>
      <c r="AW116" s="97">
        <f t="shared" si="146"/>
        <v>0</v>
      </c>
      <c r="AX116" s="36">
        <f t="shared" si="147"/>
        <v>0</v>
      </c>
      <c r="AY116" s="91">
        <f t="shared" si="148"/>
        <v>0</v>
      </c>
      <c r="AZ116" s="91">
        <f t="shared" si="149"/>
        <v>0</v>
      </c>
      <c r="BA116" s="91">
        <f t="shared" si="150"/>
        <v>0</v>
      </c>
      <c r="BB116" s="97">
        <f t="shared" si="151"/>
        <v>0</v>
      </c>
      <c r="BC116" s="36">
        <f t="shared" si="152"/>
        <v>0</v>
      </c>
      <c r="BD116" s="97">
        <f t="shared" si="153"/>
        <v>0</v>
      </c>
      <c r="BE116" s="97">
        <f t="shared" si="154"/>
        <v>0</v>
      </c>
      <c r="BF116" s="107" t="s">
        <v>27</v>
      </c>
    </row>
    <row r="117" spans="1:58" outlineLevel="1" x14ac:dyDescent="0.3">
      <c r="A117" s="105"/>
      <c r="B117" s="5" t="s">
        <v>512</v>
      </c>
      <c r="C117" s="24" t="s">
        <v>27</v>
      </c>
      <c r="D117" s="10" t="s">
        <v>1199</v>
      </c>
      <c r="E117" s="90" t="s">
        <v>702</v>
      </c>
      <c r="F117" s="36" t="s">
        <v>514</v>
      </c>
      <c r="G117" s="98"/>
      <c r="H117" s="159">
        <f t="shared" si="127"/>
        <v>0</v>
      </c>
      <c r="I117" s="153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5"/>
      <c r="AB117" s="156"/>
      <c r="AC117" s="36">
        <f t="shared" si="128"/>
        <v>0</v>
      </c>
      <c r="AD117" s="31"/>
      <c r="AE117" s="43"/>
      <c r="AF117" s="36">
        <f t="shared" si="129"/>
        <v>0</v>
      </c>
      <c r="AG117" s="97">
        <f t="shared" si="130"/>
        <v>0</v>
      </c>
      <c r="AH117" s="36">
        <f t="shared" si="131"/>
        <v>0</v>
      </c>
      <c r="AI117" s="91">
        <f t="shared" si="132"/>
        <v>0</v>
      </c>
      <c r="AJ117" s="91">
        <f t="shared" si="133"/>
        <v>0</v>
      </c>
      <c r="AK117" s="97">
        <f t="shared" si="134"/>
        <v>0</v>
      </c>
      <c r="AL117" s="36">
        <f t="shared" si="135"/>
        <v>0</v>
      </c>
      <c r="AM117" s="91">
        <f t="shared" si="136"/>
        <v>0</v>
      </c>
      <c r="AN117" s="91">
        <f t="shared" si="137"/>
        <v>0</v>
      </c>
      <c r="AO117" s="91">
        <f t="shared" si="138"/>
        <v>0</v>
      </c>
      <c r="AP117" s="97">
        <f t="shared" si="139"/>
        <v>0</v>
      </c>
      <c r="AQ117" s="36">
        <f t="shared" si="140"/>
        <v>0</v>
      </c>
      <c r="AR117" s="91">
        <f t="shared" si="141"/>
        <v>0</v>
      </c>
      <c r="AS117" s="91">
        <f t="shared" si="142"/>
        <v>0</v>
      </c>
      <c r="AT117" s="97">
        <f t="shared" si="143"/>
        <v>0</v>
      </c>
      <c r="AU117" s="36">
        <f t="shared" si="144"/>
        <v>0</v>
      </c>
      <c r="AV117" s="91">
        <f t="shared" si="145"/>
        <v>0</v>
      </c>
      <c r="AW117" s="97">
        <f t="shared" si="146"/>
        <v>0</v>
      </c>
      <c r="AX117" s="36">
        <f t="shared" si="147"/>
        <v>0</v>
      </c>
      <c r="AY117" s="91">
        <f t="shared" si="148"/>
        <v>0</v>
      </c>
      <c r="AZ117" s="91">
        <f t="shared" si="149"/>
        <v>0</v>
      </c>
      <c r="BA117" s="91">
        <f t="shared" si="150"/>
        <v>0</v>
      </c>
      <c r="BB117" s="97">
        <f t="shared" si="151"/>
        <v>0</v>
      </c>
      <c r="BC117" s="36">
        <f t="shared" si="152"/>
        <v>0</v>
      </c>
      <c r="BD117" s="97">
        <f t="shared" si="153"/>
        <v>0</v>
      </c>
      <c r="BE117" s="97">
        <f t="shared" si="154"/>
        <v>0</v>
      </c>
      <c r="BF117" s="107" t="s">
        <v>27</v>
      </c>
    </row>
    <row r="118" spans="1:58" outlineLevel="1" x14ac:dyDescent="0.3">
      <c r="A118" s="105"/>
      <c r="B118" s="5" t="s">
        <v>512</v>
      </c>
      <c r="C118" s="24" t="s">
        <v>27</v>
      </c>
      <c r="D118" s="10" t="s">
        <v>701</v>
      </c>
      <c r="E118" s="90" t="s">
        <v>702</v>
      </c>
      <c r="F118" s="36" t="s">
        <v>514</v>
      </c>
      <c r="G118" s="98"/>
      <c r="H118" s="159">
        <f t="shared" si="127"/>
        <v>0</v>
      </c>
      <c r="I118" s="153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5"/>
      <c r="AB118" s="156"/>
      <c r="AC118" s="36">
        <f t="shared" si="128"/>
        <v>0</v>
      </c>
      <c r="AD118" s="31"/>
      <c r="AE118" s="43"/>
      <c r="AF118" s="36">
        <f t="shared" si="129"/>
        <v>0</v>
      </c>
      <c r="AG118" s="97">
        <f t="shared" si="130"/>
        <v>0</v>
      </c>
      <c r="AH118" s="36">
        <f t="shared" si="131"/>
        <v>0</v>
      </c>
      <c r="AI118" s="91">
        <f t="shared" si="132"/>
        <v>0</v>
      </c>
      <c r="AJ118" s="91">
        <f t="shared" si="133"/>
        <v>0</v>
      </c>
      <c r="AK118" s="97">
        <f t="shared" si="134"/>
        <v>0</v>
      </c>
      <c r="AL118" s="36">
        <f t="shared" si="135"/>
        <v>0</v>
      </c>
      <c r="AM118" s="91">
        <f t="shared" si="136"/>
        <v>0</v>
      </c>
      <c r="AN118" s="91">
        <f t="shared" si="137"/>
        <v>0</v>
      </c>
      <c r="AO118" s="91">
        <f t="shared" si="138"/>
        <v>0</v>
      </c>
      <c r="AP118" s="97">
        <f t="shared" si="139"/>
        <v>0</v>
      </c>
      <c r="AQ118" s="36">
        <f t="shared" si="140"/>
        <v>0</v>
      </c>
      <c r="AR118" s="91">
        <f t="shared" si="141"/>
        <v>0</v>
      </c>
      <c r="AS118" s="91">
        <f t="shared" si="142"/>
        <v>0</v>
      </c>
      <c r="AT118" s="97">
        <f t="shared" si="143"/>
        <v>0</v>
      </c>
      <c r="AU118" s="36">
        <f t="shared" si="144"/>
        <v>0</v>
      </c>
      <c r="AV118" s="91">
        <f t="shared" si="145"/>
        <v>0</v>
      </c>
      <c r="AW118" s="97">
        <f t="shared" si="146"/>
        <v>0</v>
      </c>
      <c r="AX118" s="36">
        <f t="shared" si="147"/>
        <v>0</v>
      </c>
      <c r="AY118" s="91">
        <f t="shared" si="148"/>
        <v>0</v>
      </c>
      <c r="AZ118" s="91">
        <f t="shared" si="149"/>
        <v>0</v>
      </c>
      <c r="BA118" s="91">
        <f t="shared" si="150"/>
        <v>0</v>
      </c>
      <c r="BB118" s="97">
        <f t="shared" si="151"/>
        <v>0</v>
      </c>
      <c r="BC118" s="36">
        <f t="shared" si="152"/>
        <v>0</v>
      </c>
      <c r="BD118" s="97">
        <f t="shared" si="153"/>
        <v>0</v>
      </c>
      <c r="BE118" s="97">
        <f t="shared" si="154"/>
        <v>0</v>
      </c>
      <c r="BF118" s="107" t="s">
        <v>27</v>
      </c>
    </row>
    <row r="119" spans="1:58" x14ac:dyDescent="0.3">
      <c r="A119" s="105"/>
      <c r="B119" s="20" t="s">
        <v>510</v>
      </c>
      <c r="C119" s="23"/>
      <c r="D119" s="21" t="s">
        <v>1200</v>
      </c>
      <c r="E119" s="89"/>
      <c r="F119" s="41" t="s">
        <v>27</v>
      </c>
      <c r="G119" s="47" t="s">
        <v>27</v>
      </c>
      <c r="H119" s="162"/>
      <c r="I119" s="129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9"/>
      <c r="AB119" s="145"/>
      <c r="AC119" s="41">
        <f>SUM(AC120:AC126)</f>
        <v>0</v>
      </c>
      <c r="AD119" s="29">
        <f t="shared" ref="AD119:BE119" si="155">SUM(AD120:AD126)</f>
        <v>0</v>
      </c>
      <c r="AE119" s="42">
        <f t="shared" si="155"/>
        <v>0</v>
      </c>
      <c r="AF119" s="41">
        <f t="shared" si="155"/>
        <v>0</v>
      </c>
      <c r="AG119" s="50">
        <f t="shared" si="155"/>
        <v>0</v>
      </c>
      <c r="AH119" s="41">
        <f t="shared" si="155"/>
        <v>0</v>
      </c>
      <c r="AI119" s="29">
        <f t="shared" si="155"/>
        <v>0</v>
      </c>
      <c r="AJ119" s="29">
        <f t="shared" si="155"/>
        <v>0</v>
      </c>
      <c r="AK119" s="50">
        <f t="shared" si="155"/>
        <v>0</v>
      </c>
      <c r="AL119" s="41">
        <f t="shared" si="155"/>
        <v>0</v>
      </c>
      <c r="AM119" s="29">
        <f t="shared" si="155"/>
        <v>0</v>
      </c>
      <c r="AN119" s="29">
        <f t="shared" si="155"/>
        <v>0</v>
      </c>
      <c r="AO119" s="29">
        <f t="shared" si="155"/>
        <v>0</v>
      </c>
      <c r="AP119" s="50">
        <f t="shared" si="155"/>
        <v>0</v>
      </c>
      <c r="AQ119" s="41">
        <f t="shared" si="155"/>
        <v>0</v>
      </c>
      <c r="AR119" s="29">
        <f t="shared" si="155"/>
        <v>0</v>
      </c>
      <c r="AS119" s="29">
        <f t="shared" si="155"/>
        <v>0</v>
      </c>
      <c r="AT119" s="50">
        <f t="shared" si="155"/>
        <v>0</v>
      </c>
      <c r="AU119" s="41">
        <f t="shared" si="155"/>
        <v>0</v>
      </c>
      <c r="AV119" s="29">
        <f t="shared" si="155"/>
        <v>0</v>
      </c>
      <c r="AW119" s="50">
        <f t="shared" si="155"/>
        <v>0</v>
      </c>
      <c r="AX119" s="41">
        <f t="shared" si="155"/>
        <v>0</v>
      </c>
      <c r="AY119" s="29">
        <f t="shared" si="155"/>
        <v>0</v>
      </c>
      <c r="AZ119" s="29">
        <f t="shared" si="155"/>
        <v>0</v>
      </c>
      <c r="BA119" s="29">
        <f t="shared" si="155"/>
        <v>0</v>
      </c>
      <c r="BB119" s="50">
        <f t="shared" si="155"/>
        <v>0</v>
      </c>
      <c r="BC119" s="41">
        <f t="shared" si="155"/>
        <v>0</v>
      </c>
      <c r="BD119" s="50">
        <f t="shared" si="155"/>
        <v>0</v>
      </c>
      <c r="BE119" s="50">
        <f t="shared" si="155"/>
        <v>0</v>
      </c>
      <c r="BF119" s="106"/>
    </row>
    <row r="120" spans="1:58" ht="27.6" outlineLevel="1" x14ac:dyDescent="0.3">
      <c r="A120" s="105"/>
      <c r="B120" s="5"/>
      <c r="C120" s="24"/>
      <c r="D120" s="10" t="s">
        <v>1201</v>
      </c>
      <c r="E120" s="90" t="s">
        <v>1202</v>
      </c>
      <c r="F120" s="36" t="s">
        <v>514</v>
      </c>
      <c r="G120" s="98"/>
      <c r="H120" s="159">
        <f t="shared" ref="H120:H126" si="156">SUM(I120:AB120)</f>
        <v>0</v>
      </c>
      <c r="I120" s="153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5"/>
      <c r="AB120" s="156"/>
      <c r="AC120" s="36">
        <f t="shared" ref="AC120:AC126" si="157">SUM(AF120,AH120,AL120,AQ120,AU120,AX120,BC120)</f>
        <v>0</v>
      </c>
      <c r="AD120" s="31"/>
      <c r="AE120" s="43"/>
      <c r="AF120" s="36">
        <f t="shared" ref="AF120:AF126" si="158">SUM(AG120)</f>
        <v>0</v>
      </c>
      <c r="AG120" s="97">
        <f t="shared" ref="AG120:AG126" si="159">$G120*$I120</f>
        <v>0</v>
      </c>
      <c r="AH120" s="36">
        <f t="shared" ref="AH120:AH126" si="160">SUM(AI120:AK120)*$G120</f>
        <v>0</v>
      </c>
      <c r="AI120" s="91">
        <f t="shared" ref="AI120:AI126" si="161">$G120*$J120</f>
        <v>0</v>
      </c>
      <c r="AJ120" s="91">
        <f t="shared" ref="AJ120:AJ126" si="162">$G120*$K120</f>
        <v>0</v>
      </c>
      <c r="AK120" s="97">
        <f t="shared" ref="AK120:AK126" si="163">$G120*$L120</f>
        <v>0</v>
      </c>
      <c r="AL120" s="36">
        <f t="shared" ref="AL120:AL126" si="164">SUM(AM120:AP120)</f>
        <v>0</v>
      </c>
      <c r="AM120" s="91">
        <f t="shared" ref="AM120:AM126" si="165">$G120*$N120</f>
        <v>0</v>
      </c>
      <c r="AN120" s="91">
        <f t="shared" ref="AN120:AN126" si="166">$G120*$O120</f>
        <v>0</v>
      </c>
      <c r="AO120" s="91">
        <f t="shared" ref="AO120:AO126" si="167">$G120*$P120</f>
        <v>0</v>
      </c>
      <c r="AP120" s="97">
        <f t="shared" ref="AP120:AP126" si="168">$G120*$Q120</f>
        <v>0</v>
      </c>
      <c r="AQ120" s="36">
        <f t="shared" ref="AQ120:AQ126" si="169">SUM(AR120:AT120)</f>
        <v>0</v>
      </c>
      <c r="AR120" s="91">
        <f t="shared" ref="AR120:AR126" si="170">$G120*$R120</f>
        <v>0</v>
      </c>
      <c r="AS120" s="91">
        <f t="shared" ref="AS120:AS126" si="171">$G120*$S120</f>
        <v>0</v>
      </c>
      <c r="AT120" s="97">
        <f t="shared" ref="AT120:AT126" si="172">$G120*$T120</f>
        <v>0</v>
      </c>
      <c r="AU120" s="36">
        <f t="shared" ref="AU120:AU126" si="173">SUM(AV120:AW120)</f>
        <v>0</v>
      </c>
      <c r="AV120" s="91">
        <f t="shared" ref="AV120:AV126" si="174">$G120*$U120</f>
        <v>0</v>
      </c>
      <c r="AW120" s="97">
        <f t="shared" ref="AW120:AW126" si="175">$G120*$V120</f>
        <v>0</v>
      </c>
      <c r="AX120" s="36">
        <f t="shared" ref="AX120:AX126" si="176">SUM(AY120:BB120)</f>
        <v>0</v>
      </c>
      <c r="AY120" s="91">
        <f t="shared" ref="AY120:AY126" si="177">$G120*$W120</f>
        <v>0</v>
      </c>
      <c r="AZ120" s="91">
        <f t="shared" ref="AZ120:AZ126" si="178">$G120*$X120</f>
        <v>0</v>
      </c>
      <c r="BA120" s="91">
        <f t="shared" ref="BA120:BA126" si="179">$G120*$Y120</f>
        <v>0</v>
      </c>
      <c r="BB120" s="97">
        <f t="shared" ref="BB120:BB126" si="180">$G120*$Z120</f>
        <v>0</v>
      </c>
      <c r="BC120" s="36">
        <f t="shared" ref="BC120:BC126" si="181">SUM(BD120)</f>
        <v>0</v>
      </c>
      <c r="BD120" s="97">
        <f t="shared" ref="BD120:BD126" si="182">$G120*$AA120</f>
        <v>0</v>
      </c>
      <c r="BE120" s="97">
        <f t="shared" ref="BE120:BE126" si="183">$G120*$AB120</f>
        <v>0</v>
      </c>
      <c r="BF120" s="107" t="s">
        <v>27</v>
      </c>
    </row>
    <row r="121" spans="1:58" ht="27.6" outlineLevel="1" x14ac:dyDescent="0.3">
      <c r="A121" s="105"/>
      <c r="B121" s="5"/>
      <c r="C121" s="24"/>
      <c r="D121" s="10" t="s">
        <v>1203</v>
      </c>
      <c r="E121" s="90" t="s">
        <v>1204</v>
      </c>
      <c r="F121" s="36" t="s">
        <v>514</v>
      </c>
      <c r="G121" s="98"/>
      <c r="H121" s="159">
        <f t="shared" si="156"/>
        <v>0</v>
      </c>
      <c r="I121" s="153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5"/>
      <c r="AB121" s="156"/>
      <c r="AC121" s="36">
        <f t="shared" si="157"/>
        <v>0</v>
      </c>
      <c r="AD121" s="31"/>
      <c r="AE121" s="43"/>
      <c r="AF121" s="36">
        <f t="shared" si="158"/>
        <v>0</v>
      </c>
      <c r="AG121" s="97">
        <f t="shared" si="159"/>
        <v>0</v>
      </c>
      <c r="AH121" s="36">
        <f t="shared" si="160"/>
        <v>0</v>
      </c>
      <c r="AI121" s="91">
        <f t="shared" si="161"/>
        <v>0</v>
      </c>
      <c r="AJ121" s="91">
        <f t="shared" si="162"/>
        <v>0</v>
      </c>
      <c r="AK121" s="97">
        <f t="shared" si="163"/>
        <v>0</v>
      </c>
      <c r="AL121" s="36">
        <f t="shared" si="164"/>
        <v>0</v>
      </c>
      <c r="AM121" s="91">
        <f t="shared" si="165"/>
        <v>0</v>
      </c>
      <c r="AN121" s="91">
        <f t="shared" si="166"/>
        <v>0</v>
      </c>
      <c r="AO121" s="91">
        <f t="shared" si="167"/>
        <v>0</v>
      </c>
      <c r="AP121" s="97">
        <f t="shared" si="168"/>
        <v>0</v>
      </c>
      <c r="AQ121" s="36">
        <f t="shared" si="169"/>
        <v>0</v>
      </c>
      <c r="AR121" s="91">
        <f t="shared" si="170"/>
        <v>0</v>
      </c>
      <c r="AS121" s="91">
        <f t="shared" si="171"/>
        <v>0</v>
      </c>
      <c r="AT121" s="97">
        <f t="shared" si="172"/>
        <v>0</v>
      </c>
      <c r="AU121" s="36">
        <f t="shared" si="173"/>
        <v>0</v>
      </c>
      <c r="AV121" s="91">
        <f t="shared" si="174"/>
        <v>0</v>
      </c>
      <c r="AW121" s="97">
        <f t="shared" si="175"/>
        <v>0</v>
      </c>
      <c r="AX121" s="36">
        <f t="shared" si="176"/>
        <v>0</v>
      </c>
      <c r="AY121" s="91">
        <f t="shared" si="177"/>
        <v>0</v>
      </c>
      <c r="AZ121" s="91">
        <f t="shared" si="178"/>
        <v>0</v>
      </c>
      <c r="BA121" s="91">
        <f t="shared" si="179"/>
        <v>0</v>
      </c>
      <c r="BB121" s="97">
        <f t="shared" si="180"/>
        <v>0</v>
      </c>
      <c r="BC121" s="36">
        <f t="shared" si="181"/>
        <v>0</v>
      </c>
      <c r="BD121" s="97">
        <f t="shared" si="182"/>
        <v>0</v>
      </c>
      <c r="BE121" s="97">
        <f t="shared" si="183"/>
        <v>0</v>
      </c>
      <c r="BF121" s="107" t="s">
        <v>27</v>
      </c>
    </row>
    <row r="122" spans="1:58" outlineLevel="1" x14ac:dyDescent="0.3">
      <c r="A122" s="105"/>
      <c r="B122" s="5"/>
      <c r="C122" s="24"/>
      <c r="D122" s="10" t="s">
        <v>1205</v>
      </c>
      <c r="E122" s="90" t="s">
        <v>1204</v>
      </c>
      <c r="F122" s="36" t="s">
        <v>514</v>
      </c>
      <c r="G122" s="98"/>
      <c r="H122" s="159">
        <f t="shared" si="156"/>
        <v>0</v>
      </c>
      <c r="I122" s="153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5"/>
      <c r="AB122" s="156"/>
      <c r="AC122" s="36">
        <f t="shared" si="157"/>
        <v>0</v>
      </c>
      <c r="AD122" s="31"/>
      <c r="AE122" s="43"/>
      <c r="AF122" s="36">
        <f t="shared" si="158"/>
        <v>0</v>
      </c>
      <c r="AG122" s="97">
        <f t="shared" si="159"/>
        <v>0</v>
      </c>
      <c r="AH122" s="36">
        <f t="shared" si="160"/>
        <v>0</v>
      </c>
      <c r="AI122" s="91">
        <f t="shared" si="161"/>
        <v>0</v>
      </c>
      <c r="AJ122" s="91">
        <f t="shared" si="162"/>
        <v>0</v>
      </c>
      <c r="AK122" s="97">
        <f t="shared" si="163"/>
        <v>0</v>
      </c>
      <c r="AL122" s="36">
        <f t="shared" si="164"/>
        <v>0</v>
      </c>
      <c r="AM122" s="91">
        <f t="shared" si="165"/>
        <v>0</v>
      </c>
      <c r="AN122" s="91">
        <f t="shared" si="166"/>
        <v>0</v>
      </c>
      <c r="AO122" s="91">
        <f t="shared" si="167"/>
        <v>0</v>
      </c>
      <c r="AP122" s="97">
        <f t="shared" si="168"/>
        <v>0</v>
      </c>
      <c r="AQ122" s="36">
        <f t="shared" si="169"/>
        <v>0</v>
      </c>
      <c r="AR122" s="91">
        <f t="shared" si="170"/>
        <v>0</v>
      </c>
      <c r="AS122" s="91">
        <f t="shared" si="171"/>
        <v>0</v>
      </c>
      <c r="AT122" s="97">
        <f t="shared" si="172"/>
        <v>0</v>
      </c>
      <c r="AU122" s="36">
        <f t="shared" si="173"/>
        <v>0</v>
      </c>
      <c r="AV122" s="91">
        <f t="shared" si="174"/>
        <v>0</v>
      </c>
      <c r="AW122" s="97">
        <f t="shared" si="175"/>
        <v>0</v>
      </c>
      <c r="AX122" s="36">
        <f t="shared" si="176"/>
        <v>0</v>
      </c>
      <c r="AY122" s="91">
        <f t="shared" si="177"/>
        <v>0</v>
      </c>
      <c r="AZ122" s="91">
        <f t="shared" si="178"/>
        <v>0</v>
      </c>
      <c r="BA122" s="91">
        <f t="shared" si="179"/>
        <v>0</v>
      </c>
      <c r="BB122" s="97">
        <f t="shared" si="180"/>
        <v>0</v>
      </c>
      <c r="BC122" s="36">
        <f t="shared" si="181"/>
        <v>0</v>
      </c>
      <c r="BD122" s="97">
        <f t="shared" si="182"/>
        <v>0</v>
      </c>
      <c r="BE122" s="97">
        <f t="shared" si="183"/>
        <v>0</v>
      </c>
      <c r="BF122" s="107" t="s">
        <v>27</v>
      </c>
    </row>
    <row r="123" spans="1:58" ht="27.6" outlineLevel="1" x14ac:dyDescent="0.3">
      <c r="A123" s="105"/>
      <c r="B123" s="5"/>
      <c r="C123" s="24"/>
      <c r="D123" s="10" t="s">
        <v>1206</v>
      </c>
      <c r="E123" s="90" t="s">
        <v>1204</v>
      </c>
      <c r="F123" s="36" t="s">
        <v>514</v>
      </c>
      <c r="G123" s="98"/>
      <c r="H123" s="159">
        <f t="shared" si="156"/>
        <v>0</v>
      </c>
      <c r="I123" s="153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5"/>
      <c r="AB123" s="156"/>
      <c r="AC123" s="36">
        <f t="shared" si="157"/>
        <v>0</v>
      </c>
      <c r="AD123" s="31"/>
      <c r="AE123" s="43"/>
      <c r="AF123" s="36">
        <f t="shared" si="158"/>
        <v>0</v>
      </c>
      <c r="AG123" s="97">
        <f t="shared" si="159"/>
        <v>0</v>
      </c>
      <c r="AH123" s="36">
        <f t="shared" si="160"/>
        <v>0</v>
      </c>
      <c r="AI123" s="91">
        <f t="shared" si="161"/>
        <v>0</v>
      </c>
      <c r="AJ123" s="91">
        <f t="shared" si="162"/>
        <v>0</v>
      </c>
      <c r="AK123" s="97">
        <f t="shared" si="163"/>
        <v>0</v>
      </c>
      <c r="AL123" s="36">
        <f t="shared" si="164"/>
        <v>0</v>
      </c>
      <c r="AM123" s="91">
        <f t="shared" si="165"/>
        <v>0</v>
      </c>
      <c r="AN123" s="91">
        <f t="shared" si="166"/>
        <v>0</v>
      </c>
      <c r="AO123" s="91">
        <f t="shared" si="167"/>
        <v>0</v>
      </c>
      <c r="AP123" s="97">
        <f t="shared" si="168"/>
        <v>0</v>
      </c>
      <c r="AQ123" s="36">
        <f t="shared" si="169"/>
        <v>0</v>
      </c>
      <c r="AR123" s="91">
        <f t="shared" si="170"/>
        <v>0</v>
      </c>
      <c r="AS123" s="91">
        <f t="shared" si="171"/>
        <v>0</v>
      </c>
      <c r="AT123" s="97">
        <f t="shared" si="172"/>
        <v>0</v>
      </c>
      <c r="AU123" s="36">
        <f t="shared" si="173"/>
        <v>0</v>
      </c>
      <c r="AV123" s="91">
        <f t="shared" si="174"/>
        <v>0</v>
      </c>
      <c r="AW123" s="97">
        <f t="shared" si="175"/>
        <v>0</v>
      </c>
      <c r="AX123" s="36">
        <f t="shared" si="176"/>
        <v>0</v>
      </c>
      <c r="AY123" s="91">
        <f t="shared" si="177"/>
        <v>0</v>
      </c>
      <c r="AZ123" s="91">
        <f t="shared" si="178"/>
        <v>0</v>
      </c>
      <c r="BA123" s="91">
        <f t="shared" si="179"/>
        <v>0</v>
      </c>
      <c r="BB123" s="97">
        <f t="shared" si="180"/>
        <v>0</v>
      </c>
      <c r="BC123" s="36">
        <f t="shared" si="181"/>
        <v>0</v>
      </c>
      <c r="BD123" s="97">
        <f t="shared" si="182"/>
        <v>0</v>
      </c>
      <c r="BE123" s="97">
        <f t="shared" si="183"/>
        <v>0</v>
      </c>
      <c r="BF123" s="107" t="s">
        <v>27</v>
      </c>
    </row>
    <row r="124" spans="1:58" ht="41.4" outlineLevel="1" x14ac:dyDescent="0.3">
      <c r="A124" s="105"/>
      <c r="B124" s="5"/>
      <c r="C124" s="24"/>
      <c r="D124" s="10" t="s">
        <v>1207</v>
      </c>
      <c r="E124" s="90" t="s">
        <v>1204</v>
      </c>
      <c r="F124" s="36" t="s">
        <v>514</v>
      </c>
      <c r="G124" s="98"/>
      <c r="H124" s="159">
        <f t="shared" si="156"/>
        <v>0</v>
      </c>
      <c r="I124" s="153"/>
      <c r="J124" s="154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5"/>
      <c r="AB124" s="156"/>
      <c r="AC124" s="36">
        <f t="shared" si="157"/>
        <v>0</v>
      </c>
      <c r="AD124" s="31"/>
      <c r="AE124" s="43"/>
      <c r="AF124" s="36">
        <f t="shared" si="158"/>
        <v>0</v>
      </c>
      <c r="AG124" s="97">
        <f t="shared" si="159"/>
        <v>0</v>
      </c>
      <c r="AH124" s="36">
        <f t="shared" si="160"/>
        <v>0</v>
      </c>
      <c r="AI124" s="91">
        <f t="shared" si="161"/>
        <v>0</v>
      </c>
      <c r="AJ124" s="91">
        <f t="shared" si="162"/>
        <v>0</v>
      </c>
      <c r="AK124" s="97">
        <f t="shared" si="163"/>
        <v>0</v>
      </c>
      <c r="AL124" s="36">
        <f t="shared" si="164"/>
        <v>0</v>
      </c>
      <c r="AM124" s="91">
        <f t="shared" si="165"/>
        <v>0</v>
      </c>
      <c r="AN124" s="91">
        <f t="shared" si="166"/>
        <v>0</v>
      </c>
      <c r="AO124" s="91">
        <f t="shared" si="167"/>
        <v>0</v>
      </c>
      <c r="AP124" s="97">
        <f t="shared" si="168"/>
        <v>0</v>
      </c>
      <c r="AQ124" s="36">
        <f t="shared" si="169"/>
        <v>0</v>
      </c>
      <c r="AR124" s="91">
        <f t="shared" si="170"/>
        <v>0</v>
      </c>
      <c r="AS124" s="91">
        <f t="shared" si="171"/>
        <v>0</v>
      </c>
      <c r="AT124" s="97">
        <f t="shared" si="172"/>
        <v>0</v>
      </c>
      <c r="AU124" s="36">
        <f t="shared" si="173"/>
        <v>0</v>
      </c>
      <c r="AV124" s="91">
        <f t="shared" si="174"/>
        <v>0</v>
      </c>
      <c r="AW124" s="97">
        <f t="shared" si="175"/>
        <v>0</v>
      </c>
      <c r="AX124" s="36">
        <f t="shared" si="176"/>
        <v>0</v>
      </c>
      <c r="AY124" s="91">
        <f t="shared" si="177"/>
        <v>0</v>
      </c>
      <c r="AZ124" s="91">
        <f t="shared" si="178"/>
        <v>0</v>
      </c>
      <c r="BA124" s="91">
        <f t="shared" si="179"/>
        <v>0</v>
      </c>
      <c r="BB124" s="97">
        <f t="shared" si="180"/>
        <v>0</v>
      </c>
      <c r="BC124" s="36">
        <f t="shared" si="181"/>
        <v>0</v>
      </c>
      <c r="BD124" s="97">
        <f t="shared" si="182"/>
        <v>0</v>
      </c>
      <c r="BE124" s="97">
        <f t="shared" si="183"/>
        <v>0</v>
      </c>
      <c r="BF124" s="107" t="s">
        <v>27</v>
      </c>
    </row>
    <row r="125" spans="1:58" ht="27.6" outlineLevel="1" x14ac:dyDescent="0.3">
      <c r="A125" s="105"/>
      <c r="B125" s="5"/>
      <c r="C125" s="24"/>
      <c r="D125" s="10" t="s">
        <v>1208</v>
      </c>
      <c r="E125" s="90" t="s">
        <v>1209</v>
      </c>
      <c r="F125" s="36" t="s">
        <v>514</v>
      </c>
      <c r="G125" s="98"/>
      <c r="H125" s="159">
        <f t="shared" si="156"/>
        <v>0</v>
      </c>
      <c r="I125" s="153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5"/>
      <c r="AB125" s="156"/>
      <c r="AC125" s="36">
        <f t="shared" si="157"/>
        <v>0</v>
      </c>
      <c r="AD125" s="31"/>
      <c r="AE125" s="43"/>
      <c r="AF125" s="36">
        <f t="shared" si="158"/>
        <v>0</v>
      </c>
      <c r="AG125" s="97">
        <f t="shared" si="159"/>
        <v>0</v>
      </c>
      <c r="AH125" s="36">
        <f t="shared" si="160"/>
        <v>0</v>
      </c>
      <c r="AI125" s="91">
        <f t="shared" si="161"/>
        <v>0</v>
      </c>
      <c r="AJ125" s="91">
        <f t="shared" si="162"/>
        <v>0</v>
      </c>
      <c r="AK125" s="97">
        <f t="shared" si="163"/>
        <v>0</v>
      </c>
      <c r="AL125" s="36">
        <f t="shared" si="164"/>
        <v>0</v>
      </c>
      <c r="AM125" s="91">
        <f t="shared" si="165"/>
        <v>0</v>
      </c>
      <c r="AN125" s="91">
        <f t="shared" si="166"/>
        <v>0</v>
      </c>
      <c r="AO125" s="91">
        <f t="shared" si="167"/>
        <v>0</v>
      </c>
      <c r="AP125" s="97">
        <f t="shared" si="168"/>
        <v>0</v>
      </c>
      <c r="AQ125" s="36">
        <f t="shared" si="169"/>
        <v>0</v>
      </c>
      <c r="AR125" s="91">
        <f t="shared" si="170"/>
        <v>0</v>
      </c>
      <c r="AS125" s="91">
        <f t="shared" si="171"/>
        <v>0</v>
      </c>
      <c r="AT125" s="97">
        <f t="shared" si="172"/>
        <v>0</v>
      </c>
      <c r="AU125" s="36">
        <f t="shared" si="173"/>
        <v>0</v>
      </c>
      <c r="AV125" s="91">
        <f t="shared" si="174"/>
        <v>0</v>
      </c>
      <c r="AW125" s="97">
        <f t="shared" si="175"/>
        <v>0</v>
      </c>
      <c r="AX125" s="36">
        <f t="shared" si="176"/>
        <v>0</v>
      </c>
      <c r="AY125" s="91">
        <f t="shared" si="177"/>
        <v>0</v>
      </c>
      <c r="AZ125" s="91">
        <f t="shared" si="178"/>
        <v>0</v>
      </c>
      <c r="BA125" s="91">
        <f t="shared" si="179"/>
        <v>0</v>
      </c>
      <c r="BB125" s="97">
        <f t="shared" si="180"/>
        <v>0</v>
      </c>
      <c r="BC125" s="36">
        <f t="shared" si="181"/>
        <v>0</v>
      </c>
      <c r="BD125" s="97">
        <f t="shared" si="182"/>
        <v>0</v>
      </c>
      <c r="BE125" s="97">
        <f t="shared" si="183"/>
        <v>0</v>
      </c>
      <c r="BF125" s="107" t="s">
        <v>27</v>
      </c>
    </row>
    <row r="126" spans="1:58" outlineLevel="1" x14ac:dyDescent="0.3">
      <c r="A126" s="105"/>
      <c r="B126" s="5"/>
      <c r="C126" s="24"/>
      <c r="D126" s="10" t="s">
        <v>1210</v>
      </c>
      <c r="E126" s="90" t="s">
        <v>1204</v>
      </c>
      <c r="F126" s="36" t="s">
        <v>514</v>
      </c>
      <c r="G126" s="98"/>
      <c r="H126" s="159">
        <f t="shared" si="156"/>
        <v>0</v>
      </c>
      <c r="I126" s="153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  <c r="AA126" s="155"/>
      <c r="AB126" s="156"/>
      <c r="AC126" s="36">
        <f t="shared" si="157"/>
        <v>0</v>
      </c>
      <c r="AD126" s="31"/>
      <c r="AE126" s="43"/>
      <c r="AF126" s="36">
        <f t="shared" si="158"/>
        <v>0</v>
      </c>
      <c r="AG126" s="97">
        <f t="shared" si="159"/>
        <v>0</v>
      </c>
      <c r="AH126" s="36">
        <f t="shared" si="160"/>
        <v>0</v>
      </c>
      <c r="AI126" s="91">
        <f t="shared" si="161"/>
        <v>0</v>
      </c>
      <c r="AJ126" s="91">
        <f t="shared" si="162"/>
        <v>0</v>
      </c>
      <c r="AK126" s="97">
        <f t="shared" si="163"/>
        <v>0</v>
      </c>
      <c r="AL126" s="36">
        <f t="shared" si="164"/>
        <v>0</v>
      </c>
      <c r="AM126" s="91">
        <f t="shared" si="165"/>
        <v>0</v>
      </c>
      <c r="AN126" s="91">
        <f t="shared" si="166"/>
        <v>0</v>
      </c>
      <c r="AO126" s="91">
        <f t="shared" si="167"/>
        <v>0</v>
      </c>
      <c r="AP126" s="97">
        <f t="shared" si="168"/>
        <v>0</v>
      </c>
      <c r="AQ126" s="36">
        <f t="shared" si="169"/>
        <v>0</v>
      </c>
      <c r="AR126" s="91">
        <f t="shared" si="170"/>
        <v>0</v>
      </c>
      <c r="AS126" s="91">
        <f t="shared" si="171"/>
        <v>0</v>
      </c>
      <c r="AT126" s="97">
        <f t="shared" si="172"/>
        <v>0</v>
      </c>
      <c r="AU126" s="36">
        <f t="shared" si="173"/>
        <v>0</v>
      </c>
      <c r="AV126" s="91">
        <f t="shared" si="174"/>
        <v>0</v>
      </c>
      <c r="AW126" s="97">
        <f t="shared" si="175"/>
        <v>0</v>
      </c>
      <c r="AX126" s="36">
        <f t="shared" si="176"/>
        <v>0</v>
      </c>
      <c r="AY126" s="91">
        <f t="shared" si="177"/>
        <v>0</v>
      </c>
      <c r="AZ126" s="91">
        <f t="shared" si="178"/>
        <v>0</v>
      </c>
      <c r="BA126" s="91">
        <f t="shared" si="179"/>
        <v>0</v>
      </c>
      <c r="BB126" s="97">
        <f t="shared" si="180"/>
        <v>0</v>
      </c>
      <c r="BC126" s="36">
        <f t="shared" si="181"/>
        <v>0</v>
      </c>
      <c r="BD126" s="97">
        <f t="shared" si="182"/>
        <v>0</v>
      </c>
      <c r="BE126" s="97">
        <f t="shared" si="183"/>
        <v>0</v>
      </c>
      <c r="BF126" s="107" t="s">
        <v>27</v>
      </c>
    </row>
    <row r="127" spans="1:58" s="12" customFormat="1" ht="15.6" x14ac:dyDescent="0.3">
      <c r="A127" s="103"/>
      <c r="B127" s="13" t="s">
        <v>508</v>
      </c>
      <c r="C127" s="22"/>
      <c r="D127" s="15" t="s">
        <v>419</v>
      </c>
      <c r="E127" s="88" t="s">
        <v>509</v>
      </c>
      <c r="F127" s="39"/>
      <c r="G127" s="46"/>
      <c r="H127" s="161"/>
      <c r="I127" s="127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4"/>
      <c r="AB127" s="144"/>
      <c r="AC127" s="39"/>
      <c r="AD127" s="28"/>
      <c r="AE127" s="40"/>
      <c r="AF127" s="39"/>
      <c r="AG127" s="49"/>
      <c r="AH127" s="39"/>
      <c r="AI127" s="28"/>
      <c r="AJ127" s="28"/>
      <c r="AK127" s="49"/>
      <c r="AL127" s="39"/>
      <c r="AM127" s="28"/>
      <c r="AN127" s="28"/>
      <c r="AO127" s="28"/>
      <c r="AP127" s="49"/>
      <c r="AQ127" s="39"/>
      <c r="AR127" s="28"/>
      <c r="AS127" s="28"/>
      <c r="AT127" s="49"/>
      <c r="AU127" s="39"/>
      <c r="AV127" s="28"/>
      <c r="AW127" s="49"/>
      <c r="AX127" s="39"/>
      <c r="AY127" s="28"/>
      <c r="AZ127" s="28"/>
      <c r="BA127" s="28"/>
      <c r="BB127" s="49"/>
      <c r="BC127" s="39"/>
      <c r="BD127" s="49"/>
      <c r="BE127" s="49"/>
      <c r="BF127" s="104"/>
    </row>
    <row r="128" spans="1:58" x14ac:dyDescent="0.3">
      <c r="A128" s="105"/>
      <c r="B128" s="20" t="s">
        <v>510</v>
      </c>
      <c r="C128" s="23"/>
      <c r="D128" s="21" t="s">
        <v>705</v>
      </c>
      <c r="E128" s="89"/>
      <c r="F128" s="41" t="s">
        <v>27</v>
      </c>
      <c r="G128" s="47" t="s">
        <v>27</v>
      </c>
      <c r="H128" s="162"/>
      <c r="I128" s="129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9"/>
      <c r="AB128" s="145"/>
      <c r="AC128" s="41">
        <f>SUM(AC129:AC134)</f>
        <v>0</v>
      </c>
      <c r="AD128" s="29">
        <f t="shared" ref="AD128:BE128" si="184">SUM(AD129:AD134)</f>
        <v>0</v>
      </c>
      <c r="AE128" s="42">
        <f t="shared" si="184"/>
        <v>0</v>
      </c>
      <c r="AF128" s="41">
        <f t="shared" si="184"/>
        <v>0</v>
      </c>
      <c r="AG128" s="50">
        <f t="shared" si="184"/>
        <v>0</v>
      </c>
      <c r="AH128" s="41">
        <f t="shared" si="184"/>
        <v>0</v>
      </c>
      <c r="AI128" s="29">
        <f t="shared" si="184"/>
        <v>0</v>
      </c>
      <c r="AJ128" s="29">
        <f t="shared" si="184"/>
        <v>0</v>
      </c>
      <c r="AK128" s="50">
        <f t="shared" si="184"/>
        <v>0</v>
      </c>
      <c r="AL128" s="41">
        <f t="shared" si="184"/>
        <v>0</v>
      </c>
      <c r="AM128" s="29">
        <f t="shared" si="184"/>
        <v>0</v>
      </c>
      <c r="AN128" s="29">
        <f t="shared" si="184"/>
        <v>0</v>
      </c>
      <c r="AO128" s="29">
        <f t="shared" si="184"/>
        <v>0</v>
      </c>
      <c r="AP128" s="50">
        <f t="shared" si="184"/>
        <v>0</v>
      </c>
      <c r="AQ128" s="41">
        <f t="shared" si="184"/>
        <v>0</v>
      </c>
      <c r="AR128" s="29">
        <f t="shared" si="184"/>
        <v>0</v>
      </c>
      <c r="AS128" s="29">
        <f t="shared" si="184"/>
        <v>0</v>
      </c>
      <c r="AT128" s="50">
        <f t="shared" si="184"/>
        <v>0</v>
      </c>
      <c r="AU128" s="41">
        <f t="shared" si="184"/>
        <v>0</v>
      </c>
      <c r="AV128" s="29">
        <f t="shared" si="184"/>
        <v>0</v>
      </c>
      <c r="AW128" s="50">
        <f t="shared" si="184"/>
        <v>0</v>
      </c>
      <c r="AX128" s="41">
        <f t="shared" si="184"/>
        <v>0</v>
      </c>
      <c r="AY128" s="29">
        <f t="shared" si="184"/>
        <v>0</v>
      </c>
      <c r="AZ128" s="29">
        <f t="shared" si="184"/>
        <v>0</v>
      </c>
      <c r="BA128" s="29">
        <f t="shared" si="184"/>
        <v>0</v>
      </c>
      <c r="BB128" s="50">
        <f t="shared" si="184"/>
        <v>0</v>
      </c>
      <c r="BC128" s="41">
        <f t="shared" si="184"/>
        <v>0</v>
      </c>
      <c r="BD128" s="50">
        <f t="shared" si="184"/>
        <v>0</v>
      </c>
      <c r="BE128" s="50">
        <f t="shared" si="184"/>
        <v>0</v>
      </c>
      <c r="BF128" s="106"/>
    </row>
    <row r="129" spans="1:58" outlineLevel="1" x14ac:dyDescent="0.3">
      <c r="A129" s="105"/>
      <c r="B129" s="5"/>
      <c r="C129" s="24"/>
      <c r="D129" s="10" t="s">
        <v>707</v>
      </c>
      <c r="E129" s="90"/>
      <c r="F129" s="36"/>
      <c r="G129" s="98"/>
      <c r="H129" s="159">
        <f t="shared" ref="H129:H134" si="185">SUM(I129:AB129)</f>
        <v>1</v>
      </c>
      <c r="I129" s="153">
        <v>1</v>
      </c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  <c r="AA129" s="155"/>
      <c r="AB129" s="156"/>
      <c r="AC129" s="36">
        <f t="shared" ref="AC129:AC134" si="186">SUM(AF129,AH129,AL129,AQ129,AU129,AX129,BC129)</f>
        <v>0</v>
      </c>
      <c r="AD129" s="31"/>
      <c r="AE129" s="43"/>
      <c r="AF129" s="36">
        <f t="shared" ref="AF129:AF134" si="187">SUM(AG129)</f>
        <v>0</v>
      </c>
      <c r="AG129" s="97">
        <f t="shared" ref="AG129:AG134" si="188">$G129*$I129</f>
        <v>0</v>
      </c>
      <c r="AH129" s="36">
        <f t="shared" ref="AH129:AH134" si="189">SUM(AI129:AK129)*$G129</f>
        <v>0</v>
      </c>
      <c r="AI129" s="91">
        <f t="shared" ref="AI129:AI134" si="190">$G129*$J129</f>
        <v>0</v>
      </c>
      <c r="AJ129" s="91">
        <f t="shared" ref="AJ129:AJ134" si="191">$G129*$K129</f>
        <v>0</v>
      </c>
      <c r="AK129" s="97">
        <f t="shared" ref="AK129:AK134" si="192">$G129*$L129</f>
        <v>0</v>
      </c>
      <c r="AL129" s="36">
        <f t="shared" ref="AL129:AL134" si="193">SUM(AM129:AP129)</f>
        <v>0</v>
      </c>
      <c r="AM129" s="91">
        <f t="shared" ref="AM129:AM134" si="194">$G129*$N129</f>
        <v>0</v>
      </c>
      <c r="AN129" s="91">
        <f t="shared" ref="AN129:AN134" si="195">$G129*$O129</f>
        <v>0</v>
      </c>
      <c r="AO129" s="91">
        <f t="shared" ref="AO129:AO134" si="196">$G129*$P129</f>
        <v>0</v>
      </c>
      <c r="AP129" s="97">
        <f t="shared" ref="AP129:AP134" si="197">$G129*$Q129</f>
        <v>0</v>
      </c>
      <c r="AQ129" s="36">
        <f t="shared" ref="AQ129:AQ134" si="198">SUM(AR129:AT129)</f>
        <v>0</v>
      </c>
      <c r="AR129" s="91">
        <f t="shared" ref="AR129:AR134" si="199">$G129*$R129</f>
        <v>0</v>
      </c>
      <c r="AS129" s="91">
        <f t="shared" ref="AS129:AS134" si="200">$G129*$S129</f>
        <v>0</v>
      </c>
      <c r="AT129" s="97">
        <f t="shared" ref="AT129:AT134" si="201">$G129*$T129</f>
        <v>0</v>
      </c>
      <c r="AU129" s="36">
        <f t="shared" ref="AU129:AU134" si="202">SUM(AV129:AW129)</f>
        <v>0</v>
      </c>
      <c r="AV129" s="91">
        <f t="shared" ref="AV129:AV134" si="203">$G129*$U129</f>
        <v>0</v>
      </c>
      <c r="AW129" s="97">
        <f t="shared" ref="AW129:AW134" si="204">$G129*$V129</f>
        <v>0</v>
      </c>
      <c r="AX129" s="36">
        <f t="shared" ref="AX129:AX134" si="205">SUM(AY129:BB129)</f>
        <v>0</v>
      </c>
      <c r="AY129" s="91">
        <f t="shared" ref="AY129:AY134" si="206">$G129*$W129</f>
        <v>0</v>
      </c>
      <c r="AZ129" s="91">
        <f t="shared" ref="AZ129:AZ134" si="207">$G129*$X129</f>
        <v>0</v>
      </c>
      <c r="BA129" s="91">
        <f t="shared" ref="BA129:BA134" si="208">$G129*$Y129</f>
        <v>0</v>
      </c>
      <c r="BB129" s="97">
        <f t="shared" ref="BB129:BB134" si="209">$G129*$Z129</f>
        <v>0</v>
      </c>
      <c r="BC129" s="36">
        <f t="shared" ref="BC129:BC134" si="210">SUM(BD129)</f>
        <v>0</v>
      </c>
      <c r="BD129" s="97">
        <f t="shared" ref="BD129:BD134" si="211">$G129*$AA129</f>
        <v>0</v>
      </c>
      <c r="BE129" s="97">
        <f t="shared" ref="BE129:BE134" si="212">$G129*$AB129</f>
        <v>0</v>
      </c>
      <c r="BF129" s="107"/>
    </row>
    <row r="130" spans="1:58" outlineLevel="1" x14ac:dyDescent="0.3">
      <c r="A130" s="105"/>
      <c r="B130" s="5"/>
      <c r="C130" s="24"/>
      <c r="D130" s="10" t="s">
        <v>709</v>
      </c>
      <c r="E130" s="90"/>
      <c r="F130" s="36"/>
      <c r="G130" s="98"/>
      <c r="H130" s="159">
        <f t="shared" si="185"/>
        <v>0</v>
      </c>
      <c r="I130" s="153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5"/>
      <c r="AB130" s="156"/>
      <c r="AC130" s="36">
        <f t="shared" si="186"/>
        <v>0</v>
      </c>
      <c r="AD130" s="31"/>
      <c r="AE130" s="43"/>
      <c r="AF130" s="36">
        <f t="shared" si="187"/>
        <v>0</v>
      </c>
      <c r="AG130" s="97">
        <f t="shared" si="188"/>
        <v>0</v>
      </c>
      <c r="AH130" s="36">
        <f t="shared" si="189"/>
        <v>0</v>
      </c>
      <c r="AI130" s="91">
        <f t="shared" si="190"/>
        <v>0</v>
      </c>
      <c r="AJ130" s="91">
        <f t="shared" si="191"/>
        <v>0</v>
      </c>
      <c r="AK130" s="97">
        <f t="shared" si="192"/>
        <v>0</v>
      </c>
      <c r="AL130" s="36">
        <f t="shared" si="193"/>
        <v>0</v>
      </c>
      <c r="AM130" s="91">
        <f t="shared" si="194"/>
        <v>0</v>
      </c>
      <c r="AN130" s="91">
        <f t="shared" si="195"/>
        <v>0</v>
      </c>
      <c r="AO130" s="91">
        <f t="shared" si="196"/>
        <v>0</v>
      </c>
      <c r="AP130" s="97">
        <f t="shared" si="197"/>
        <v>0</v>
      </c>
      <c r="AQ130" s="36">
        <f t="shared" si="198"/>
        <v>0</v>
      </c>
      <c r="AR130" s="91">
        <f t="shared" si="199"/>
        <v>0</v>
      </c>
      <c r="AS130" s="91">
        <f t="shared" si="200"/>
        <v>0</v>
      </c>
      <c r="AT130" s="97">
        <f t="shared" si="201"/>
        <v>0</v>
      </c>
      <c r="AU130" s="36">
        <f t="shared" si="202"/>
        <v>0</v>
      </c>
      <c r="AV130" s="91">
        <f t="shared" si="203"/>
        <v>0</v>
      </c>
      <c r="AW130" s="97">
        <f t="shared" si="204"/>
        <v>0</v>
      </c>
      <c r="AX130" s="36">
        <f t="shared" si="205"/>
        <v>0</v>
      </c>
      <c r="AY130" s="91">
        <f t="shared" si="206"/>
        <v>0</v>
      </c>
      <c r="AZ130" s="91">
        <f t="shared" si="207"/>
        <v>0</v>
      </c>
      <c r="BA130" s="91">
        <f t="shared" si="208"/>
        <v>0</v>
      </c>
      <c r="BB130" s="97">
        <f t="shared" si="209"/>
        <v>0</v>
      </c>
      <c r="BC130" s="36">
        <f t="shared" si="210"/>
        <v>0</v>
      </c>
      <c r="BD130" s="97">
        <f t="shared" si="211"/>
        <v>0</v>
      </c>
      <c r="BE130" s="97">
        <f t="shared" si="212"/>
        <v>0</v>
      </c>
      <c r="BF130" s="107"/>
    </row>
    <row r="131" spans="1:58" outlineLevel="1" x14ac:dyDescent="0.3">
      <c r="A131" s="105"/>
      <c r="B131" s="5"/>
      <c r="C131" s="24"/>
      <c r="D131" s="10" t="s">
        <v>711</v>
      </c>
      <c r="E131" s="90"/>
      <c r="F131" s="36"/>
      <c r="G131" s="98"/>
      <c r="H131" s="159">
        <f t="shared" si="185"/>
        <v>3</v>
      </c>
      <c r="I131" s="153">
        <v>1</v>
      </c>
      <c r="J131" s="154"/>
      <c r="K131" s="154"/>
      <c r="L131" s="154"/>
      <c r="M131" s="154"/>
      <c r="N131" s="154"/>
      <c r="O131" s="154">
        <v>1</v>
      </c>
      <c r="P131" s="154"/>
      <c r="Q131" s="154"/>
      <c r="R131" s="154"/>
      <c r="S131" s="154"/>
      <c r="T131" s="154">
        <v>1</v>
      </c>
      <c r="U131" s="154"/>
      <c r="V131" s="154"/>
      <c r="W131" s="154"/>
      <c r="X131" s="154"/>
      <c r="Y131" s="154"/>
      <c r="Z131" s="154"/>
      <c r="AA131" s="155"/>
      <c r="AB131" s="156"/>
      <c r="AC131" s="36">
        <f t="shared" si="186"/>
        <v>0</v>
      </c>
      <c r="AD131" s="31"/>
      <c r="AE131" s="43"/>
      <c r="AF131" s="36">
        <f t="shared" si="187"/>
        <v>0</v>
      </c>
      <c r="AG131" s="97">
        <f t="shared" si="188"/>
        <v>0</v>
      </c>
      <c r="AH131" s="36">
        <f t="shared" si="189"/>
        <v>0</v>
      </c>
      <c r="AI131" s="91">
        <f t="shared" si="190"/>
        <v>0</v>
      </c>
      <c r="AJ131" s="91">
        <f t="shared" si="191"/>
        <v>0</v>
      </c>
      <c r="AK131" s="97">
        <f t="shared" si="192"/>
        <v>0</v>
      </c>
      <c r="AL131" s="36">
        <f t="shared" si="193"/>
        <v>0</v>
      </c>
      <c r="AM131" s="91">
        <f t="shared" si="194"/>
        <v>0</v>
      </c>
      <c r="AN131" s="91">
        <f t="shared" si="195"/>
        <v>0</v>
      </c>
      <c r="AO131" s="91">
        <f t="shared" si="196"/>
        <v>0</v>
      </c>
      <c r="AP131" s="97">
        <f t="shared" si="197"/>
        <v>0</v>
      </c>
      <c r="AQ131" s="36">
        <f t="shared" si="198"/>
        <v>0</v>
      </c>
      <c r="AR131" s="91">
        <f t="shared" si="199"/>
        <v>0</v>
      </c>
      <c r="AS131" s="91">
        <f t="shared" si="200"/>
        <v>0</v>
      </c>
      <c r="AT131" s="97">
        <f t="shared" si="201"/>
        <v>0</v>
      </c>
      <c r="AU131" s="36">
        <f t="shared" si="202"/>
        <v>0</v>
      </c>
      <c r="AV131" s="91">
        <f t="shared" si="203"/>
        <v>0</v>
      </c>
      <c r="AW131" s="97">
        <f t="shared" si="204"/>
        <v>0</v>
      </c>
      <c r="AX131" s="36">
        <f t="shared" si="205"/>
        <v>0</v>
      </c>
      <c r="AY131" s="91">
        <f t="shared" si="206"/>
        <v>0</v>
      </c>
      <c r="AZ131" s="91">
        <f t="shared" si="207"/>
        <v>0</v>
      </c>
      <c r="BA131" s="91">
        <f t="shared" si="208"/>
        <v>0</v>
      </c>
      <c r="BB131" s="97">
        <f t="shared" si="209"/>
        <v>0</v>
      </c>
      <c r="BC131" s="36">
        <f t="shared" si="210"/>
        <v>0</v>
      </c>
      <c r="BD131" s="97">
        <f t="shared" si="211"/>
        <v>0</v>
      </c>
      <c r="BE131" s="97">
        <f t="shared" si="212"/>
        <v>0</v>
      </c>
      <c r="BF131" s="107"/>
    </row>
    <row r="132" spans="1:58" outlineLevel="1" x14ac:dyDescent="0.3">
      <c r="A132" s="105"/>
      <c r="B132" s="5"/>
      <c r="C132" s="24"/>
      <c r="D132" s="10" t="s">
        <v>713</v>
      </c>
      <c r="E132" s="90"/>
      <c r="F132" s="36"/>
      <c r="G132" s="98"/>
      <c r="H132" s="159">
        <f t="shared" si="185"/>
        <v>14</v>
      </c>
      <c r="I132" s="153">
        <v>1</v>
      </c>
      <c r="J132" s="154"/>
      <c r="K132" s="154"/>
      <c r="L132" s="154">
        <v>1</v>
      </c>
      <c r="M132" s="154"/>
      <c r="N132" s="154">
        <v>1</v>
      </c>
      <c r="O132" s="154">
        <v>1</v>
      </c>
      <c r="P132" s="154">
        <v>1</v>
      </c>
      <c r="Q132" s="154"/>
      <c r="R132" s="154">
        <v>1</v>
      </c>
      <c r="S132" s="154">
        <v>2</v>
      </c>
      <c r="T132" s="154">
        <v>1</v>
      </c>
      <c r="U132" s="154">
        <v>1</v>
      </c>
      <c r="V132" s="154">
        <v>1</v>
      </c>
      <c r="W132" s="154">
        <v>1</v>
      </c>
      <c r="X132" s="154">
        <v>1</v>
      </c>
      <c r="Y132" s="154">
        <v>1</v>
      </c>
      <c r="Z132" s="154"/>
      <c r="AA132" s="155"/>
      <c r="AB132" s="156"/>
      <c r="AC132" s="36">
        <f t="shared" si="186"/>
        <v>0</v>
      </c>
      <c r="AD132" s="31"/>
      <c r="AE132" s="43"/>
      <c r="AF132" s="36">
        <f t="shared" si="187"/>
        <v>0</v>
      </c>
      <c r="AG132" s="97">
        <f t="shared" si="188"/>
        <v>0</v>
      </c>
      <c r="AH132" s="36">
        <f t="shared" si="189"/>
        <v>0</v>
      </c>
      <c r="AI132" s="91">
        <f t="shared" si="190"/>
        <v>0</v>
      </c>
      <c r="AJ132" s="91">
        <f t="shared" si="191"/>
        <v>0</v>
      </c>
      <c r="AK132" s="97">
        <f t="shared" si="192"/>
        <v>0</v>
      </c>
      <c r="AL132" s="36">
        <f t="shared" si="193"/>
        <v>0</v>
      </c>
      <c r="AM132" s="91">
        <f t="shared" si="194"/>
        <v>0</v>
      </c>
      <c r="AN132" s="91">
        <f t="shared" si="195"/>
        <v>0</v>
      </c>
      <c r="AO132" s="91">
        <f t="shared" si="196"/>
        <v>0</v>
      </c>
      <c r="AP132" s="97">
        <f t="shared" si="197"/>
        <v>0</v>
      </c>
      <c r="AQ132" s="36">
        <f t="shared" si="198"/>
        <v>0</v>
      </c>
      <c r="AR132" s="91">
        <f t="shared" si="199"/>
        <v>0</v>
      </c>
      <c r="AS132" s="91">
        <f t="shared" si="200"/>
        <v>0</v>
      </c>
      <c r="AT132" s="97">
        <f t="shared" si="201"/>
        <v>0</v>
      </c>
      <c r="AU132" s="36">
        <f t="shared" si="202"/>
        <v>0</v>
      </c>
      <c r="AV132" s="91">
        <f t="shared" si="203"/>
        <v>0</v>
      </c>
      <c r="AW132" s="97">
        <f t="shared" si="204"/>
        <v>0</v>
      </c>
      <c r="AX132" s="36">
        <f t="shared" si="205"/>
        <v>0</v>
      </c>
      <c r="AY132" s="91">
        <f t="shared" si="206"/>
        <v>0</v>
      </c>
      <c r="AZ132" s="91">
        <f t="shared" si="207"/>
        <v>0</v>
      </c>
      <c r="BA132" s="91">
        <f t="shared" si="208"/>
        <v>0</v>
      </c>
      <c r="BB132" s="97">
        <f t="shared" si="209"/>
        <v>0</v>
      </c>
      <c r="BC132" s="36">
        <f t="shared" si="210"/>
        <v>0</v>
      </c>
      <c r="BD132" s="97">
        <f t="shared" si="211"/>
        <v>0</v>
      </c>
      <c r="BE132" s="97">
        <f t="shared" si="212"/>
        <v>0</v>
      </c>
      <c r="BF132" s="107"/>
    </row>
    <row r="133" spans="1:58" outlineLevel="1" x14ac:dyDescent="0.3">
      <c r="A133" s="105"/>
      <c r="B133" s="5"/>
      <c r="C133" s="24"/>
      <c r="D133" s="10" t="s">
        <v>1211</v>
      </c>
      <c r="E133" s="90"/>
      <c r="F133" s="36"/>
      <c r="G133" s="98"/>
      <c r="H133" s="159">
        <f t="shared" si="185"/>
        <v>0</v>
      </c>
      <c r="I133" s="153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5"/>
      <c r="AB133" s="156"/>
      <c r="AC133" s="36">
        <f t="shared" si="186"/>
        <v>0</v>
      </c>
      <c r="AD133" s="31"/>
      <c r="AE133" s="43"/>
      <c r="AF133" s="36">
        <f t="shared" si="187"/>
        <v>0</v>
      </c>
      <c r="AG133" s="97">
        <f t="shared" si="188"/>
        <v>0</v>
      </c>
      <c r="AH133" s="36">
        <f t="shared" si="189"/>
        <v>0</v>
      </c>
      <c r="AI133" s="91">
        <f t="shared" si="190"/>
        <v>0</v>
      </c>
      <c r="AJ133" s="91">
        <f t="shared" si="191"/>
        <v>0</v>
      </c>
      <c r="AK133" s="97">
        <f t="shared" si="192"/>
        <v>0</v>
      </c>
      <c r="AL133" s="36">
        <f t="shared" si="193"/>
        <v>0</v>
      </c>
      <c r="AM133" s="91">
        <f t="shared" si="194"/>
        <v>0</v>
      </c>
      <c r="AN133" s="91">
        <f t="shared" si="195"/>
        <v>0</v>
      </c>
      <c r="AO133" s="91">
        <f t="shared" si="196"/>
        <v>0</v>
      </c>
      <c r="AP133" s="97">
        <f t="shared" si="197"/>
        <v>0</v>
      </c>
      <c r="AQ133" s="36">
        <f t="shared" si="198"/>
        <v>0</v>
      </c>
      <c r="AR133" s="91">
        <f t="shared" si="199"/>
        <v>0</v>
      </c>
      <c r="AS133" s="91">
        <f t="shared" si="200"/>
        <v>0</v>
      </c>
      <c r="AT133" s="97">
        <f t="shared" si="201"/>
        <v>0</v>
      </c>
      <c r="AU133" s="36">
        <f t="shared" si="202"/>
        <v>0</v>
      </c>
      <c r="AV133" s="91">
        <f t="shared" si="203"/>
        <v>0</v>
      </c>
      <c r="AW133" s="97">
        <f t="shared" si="204"/>
        <v>0</v>
      </c>
      <c r="AX133" s="36">
        <f t="shared" si="205"/>
        <v>0</v>
      </c>
      <c r="AY133" s="91">
        <f t="shared" si="206"/>
        <v>0</v>
      </c>
      <c r="AZ133" s="91">
        <f t="shared" si="207"/>
        <v>0</v>
      </c>
      <c r="BA133" s="91">
        <f t="shared" si="208"/>
        <v>0</v>
      </c>
      <c r="BB133" s="97">
        <f t="shared" si="209"/>
        <v>0</v>
      </c>
      <c r="BC133" s="36">
        <f t="shared" si="210"/>
        <v>0</v>
      </c>
      <c r="BD133" s="97">
        <f t="shared" si="211"/>
        <v>0</v>
      </c>
      <c r="BE133" s="97">
        <f t="shared" si="212"/>
        <v>0</v>
      </c>
      <c r="BF133" s="107"/>
    </row>
    <row r="134" spans="1:58" outlineLevel="1" x14ac:dyDescent="0.3">
      <c r="A134" s="105"/>
      <c r="B134" s="5"/>
      <c r="C134" s="24"/>
      <c r="D134" s="10" t="s">
        <v>715</v>
      </c>
      <c r="E134" s="90"/>
      <c r="F134" s="36"/>
      <c r="G134" s="98"/>
      <c r="H134" s="159">
        <f t="shared" si="185"/>
        <v>0</v>
      </c>
      <c r="I134" s="153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5"/>
      <c r="AB134" s="156"/>
      <c r="AC134" s="36">
        <f t="shared" si="186"/>
        <v>0</v>
      </c>
      <c r="AD134" s="31"/>
      <c r="AE134" s="43"/>
      <c r="AF134" s="36">
        <f t="shared" si="187"/>
        <v>0</v>
      </c>
      <c r="AG134" s="97">
        <f t="shared" si="188"/>
        <v>0</v>
      </c>
      <c r="AH134" s="36">
        <f t="shared" si="189"/>
        <v>0</v>
      </c>
      <c r="AI134" s="91">
        <f t="shared" si="190"/>
        <v>0</v>
      </c>
      <c r="AJ134" s="91">
        <f t="shared" si="191"/>
        <v>0</v>
      </c>
      <c r="AK134" s="97">
        <f t="shared" si="192"/>
        <v>0</v>
      </c>
      <c r="AL134" s="36">
        <f t="shared" si="193"/>
        <v>0</v>
      </c>
      <c r="AM134" s="91">
        <f t="shared" si="194"/>
        <v>0</v>
      </c>
      <c r="AN134" s="91">
        <f t="shared" si="195"/>
        <v>0</v>
      </c>
      <c r="AO134" s="91">
        <f t="shared" si="196"/>
        <v>0</v>
      </c>
      <c r="AP134" s="97">
        <f t="shared" si="197"/>
        <v>0</v>
      </c>
      <c r="AQ134" s="36">
        <f t="shared" si="198"/>
        <v>0</v>
      </c>
      <c r="AR134" s="91">
        <f t="shared" si="199"/>
        <v>0</v>
      </c>
      <c r="AS134" s="91">
        <f t="shared" si="200"/>
        <v>0</v>
      </c>
      <c r="AT134" s="97">
        <f t="shared" si="201"/>
        <v>0</v>
      </c>
      <c r="AU134" s="36">
        <f t="shared" si="202"/>
        <v>0</v>
      </c>
      <c r="AV134" s="91">
        <f t="shared" si="203"/>
        <v>0</v>
      </c>
      <c r="AW134" s="97">
        <f t="shared" si="204"/>
        <v>0</v>
      </c>
      <c r="AX134" s="36">
        <f t="shared" si="205"/>
        <v>0</v>
      </c>
      <c r="AY134" s="91">
        <f t="shared" si="206"/>
        <v>0</v>
      </c>
      <c r="AZ134" s="91">
        <f t="shared" si="207"/>
        <v>0</v>
      </c>
      <c r="BA134" s="91">
        <f t="shared" si="208"/>
        <v>0</v>
      </c>
      <c r="BB134" s="97">
        <f t="shared" si="209"/>
        <v>0</v>
      </c>
      <c r="BC134" s="36">
        <f t="shared" si="210"/>
        <v>0</v>
      </c>
      <c r="BD134" s="97">
        <f t="shared" si="211"/>
        <v>0</v>
      </c>
      <c r="BE134" s="97">
        <f t="shared" si="212"/>
        <v>0</v>
      </c>
      <c r="BF134" s="107"/>
    </row>
    <row r="135" spans="1:58" s="12" customFormat="1" ht="15.6" x14ac:dyDescent="0.3">
      <c r="A135" s="103"/>
      <c r="B135" s="13" t="s">
        <v>508</v>
      </c>
      <c r="C135" s="22"/>
      <c r="D135" s="15" t="s">
        <v>421</v>
      </c>
      <c r="E135" s="88" t="s">
        <v>509</v>
      </c>
      <c r="F135" s="39"/>
      <c r="G135" s="46"/>
      <c r="H135" s="161"/>
      <c r="I135" s="127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4"/>
      <c r="AB135" s="144"/>
      <c r="AC135" s="39"/>
      <c r="AD135" s="28"/>
      <c r="AE135" s="40"/>
      <c r="AF135" s="39"/>
      <c r="AG135" s="49"/>
      <c r="AH135" s="39"/>
      <c r="AI135" s="28"/>
      <c r="AJ135" s="28"/>
      <c r="AK135" s="49"/>
      <c r="AL135" s="39"/>
      <c r="AM135" s="28"/>
      <c r="AN135" s="28"/>
      <c r="AO135" s="28"/>
      <c r="AP135" s="49"/>
      <c r="AQ135" s="39"/>
      <c r="AR135" s="28"/>
      <c r="AS135" s="28"/>
      <c r="AT135" s="49"/>
      <c r="AU135" s="39"/>
      <c r="AV135" s="28"/>
      <c r="AW135" s="49"/>
      <c r="AX135" s="39"/>
      <c r="AY135" s="28"/>
      <c r="AZ135" s="28"/>
      <c r="BA135" s="28"/>
      <c r="BB135" s="49"/>
      <c r="BC135" s="39"/>
      <c r="BD135" s="49"/>
      <c r="BE135" s="49"/>
      <c r="BF135" s="104"/>
    </row>
    <row r="136" spans="1:58" x14ac:dyDescent="0.3">
      <c r="A136" s="105"/>
      <c r="B136" s="20" t="s">
        <v>510</v>
      </c>
      <c r="C136" s="23"/>
      <c r="D136" s="21" t="s">
        <v>719</v>
      </c>
      <c r="E136" s="89"/>
      <c r="F136" s="41" t="s">
        <v>27</v>
      </c>
      <c r="G136" s="47" t="s">
        <v>27</v>
      </c>
      <c r="H136" s="162"/>
      <c r="I136" s="129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9"/>
      <c r="AB136" s="145"/>
      <c r="AC136" s="41">
        <f>SUM(AC137:AC150)</f>
        <v>0</v>
      </c>
      <c r="AD136" s="29">
        <f t="shared" ref="AD136:BE136" si="213">SUM(AD137:AD150)</f>
        <v>0</v>
      </c>
      <c r="AE136" s="42">
        <f t="shared" si="213"/>
        <v>0</v>
      </c>
      <c r="AF136" s="41">
        <f t="shared" si="213"/>
        <v>0</v>
      </c>
      <c r="AG136" s="50">
        <f t="shared" si="213"/>
        <v>0</v>
      </c>
      <c r="AH136" s="41">
        <f t="shared" si="213"/>
        <v>0</v>
      </c>
      <c r="AI136" s="29">
        <f t="shared" si="213"/>
        <v>0</v>
      </c>
      <c r="AJ136" s="29">
        <f t="shared" si="213"/>
        <v>0</v>
      </c>
      <c r="AK136" s="50">
        <f t="shared" si="213"/>
        <v>0</v>
      </c>
      <c r="AL136" s="41">
        <f t="shared" si="213"/>
        <v>0</v>
      </c>
      <c r="AM136" s="29">
        <f t="shared" si="213"/>
        <v>0</v>
      </c>
      <c r="AN136" s="29">
        <f t="shared" si="213"/>
        <v>0</v>
      </c>
      <c r="AO136" s="29">
        <f t="shared" si="213"/>
        <v>0</v>
      </c>
      <c r="AP136" s="50">
        <f t="shared" si="213"/>
        <v>0</v>
      </c>
      <c r="AQ136" s="41">
        <f t="shared" si="213"/>
        <v>0</v>
      </c>
      <c r="AR136" s="29">
        <f t="shared" si="213"/>
        <v>0</v>
      </c>
      <c r="AS136" s="29">
        <f t="shared" si="213"/>
        <v>0</v>
      </c>
      <c r="AT136" s="50">
        <f t="shared" si="213"/>
        <v>0</v>
      </c>
      <c r="AU136" s="41">
        <f t="shared" si="213"/>
        <v>0</v>
      </c>
      <c r="AV136" s="29">
        <f t="shared" si="213"/>
        <v>0</v>
      </c>
      <c r="AW136" s="50">
        <f t="shared" si="213"/>
        <v>0</v>
      </c>
      <c r="AX136" s="41">
        <f t="shared" si="213"/>
        <v>0</v>
      </c>
      <c r="AY136" s="29">
        <f t="shared" si="213"/>
        <v>0</v>
      </c>
      <c r="AZ136" s="29">
        <f t="shared" si="213"/>
        <v>0</v>
      </c>
      <c r="BA136" s="29">
        <f t="shared" si="213"/>
        <v>0</v>
      </c>
      <c r="BB136" s="50">
        <f t="shared" si="213"/>
        <v>0</v>
      </c>
      <c r="BC136" s="41">
        <f t="shared" si="213"/>
        <v>0</v>
      </c>
      <c r="BD136" s="50">
        <f t="shared" si="213"/>
        <v>0</v>
      </c>
      <c r="BE136" s="50">
        <f t="shared" si="213"/>
        <v>0</v>
      </c>
      <c r="BF136" s="106"/>
    </row>
    <row r="137" spans="1:58" outlineLevel="1" x14ac:dyDescent="0.3">
      <c r="A137" s="105"/>
      <c r="B137" s="5" t="s">
        <v>512</v>
      </c>
      <c r="C137" s="24" t="s">
        <v>27</v>
      </c>
      <c r="D137" s="10" t="s">
        <v>721</v>
      </c>
      <c r="E137" s="90" t="s">
        <v>722</v>
      </c>
      <c r="F137" s="36" t="s">
        <v>514</v>
      </c>
      <c r="G137" s="98"/>
      <c r="H137" s="159">
        <f t="shared" ref="H137:H153" si="214">SUM(I137:AB137)</f>
        <v>0</v>
      </c>
      <c r="I137" s="153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5"/>
      <c r="AB137" s="156"/>
      <c r="AC137" s="36">
        <f t="shared" ref="AC137:AC150" si="215">SUM(AF137,AH137,AL137,AQ137,AU137,AX137,BC137)</f>
        <v>0</v>
      </c>
      <c r="AD137" s="31"/>
      <c r="AE137" s="43"/>
      <c r="AF137" s="36">
        <f t="shared" ref="AF137:AF150" si="216">SUM(AG137)</f>
        <v>0</v>
      </c>
      <c r="AG137" s="97">
        <f t="shared" ref="AG137:AG150" si="217">$G137*$I137</f>
        <v>0</v>
      </c>
      <c r="AH137" s="36">
        <f t="shared" ref="AH137:AH150" si="218">SUM(AI137:AK137)*$G137</f>
        <v>0</v>
      </c>
      <c r="AI137" s="91">
        <f t="shared" ref="AI137:AI150" si="219">$G137*$J137</f>
        <v>0</v>
      </c>
      <c r="AJ137" s="91">
        <f t="shared" ref="AJ137:AJ150" si="220">$G137*$K137</f>
        <v>0</v>
      </c>
      <c r="AK137" s="97">
        <f t="shared" ref="AK137:AK150" si="221">$G137*$L137</f>
        <v>0</v>
      </c>
      <c r="AL137" s="36">
        <f t="shared" ref="AL137:AL150" si="222">SUM(AM137:AP137)</f>
        <v>0</v>
      </c>
      <c r="AM137" s="91">
        <f t="shared" ref="AM137:AM150" si="223">$G137*$N137</f>
        <v>0</v>
      </c>
      <c r="AN137" s="91">
        <f t="shared" ref="AN137:AN150" si="224">$G137*$O137</f>
        <v>0</v>
      </c>
      <c r="AO137" s="91">
        <f t="shared" ref="AO137:AO150" si="225">$G137*$P137</f>
        <v>0</v>
      </c>
      <c r="AP137" s="97">
        <f t="shared" ref="AP137:AP150" si="226">$G137*$Q137</f>
        <v>0</v>
      </c>
      <c r="AQ137" s="36">
        <f t="shared" ref="AQ137:AQ150" si="227">SUM(AR137:AT137)</f>
        <v>0</v>
      </c>
      <c r="AR137" s="91">
        <f t="shared" ref="AR137:AR150" si="228">$G137*$R137</f>
        <v>0</v>
      </c>
      <c r="AS137" s="91">
        <f t="shared" ref="AS137:AS150" si="229">$G137*$S137</f>
        <v>0</v>
      </c>
      <c r="AT137" s="97">
        <f t="shared" ref="AT137:AT150" si="230">$G137*$T137</f>
        <v>0</v>
      </c>
      <c r="AU137" s="36">
        <f t="shared" ref="AU137:AU150" si="231">SUM(AV137:AW137)</f>
        <v>0</v>
      </c>
      <c r="AV137" s="91">
        <f t="shared" ref="AV137:AV150" si="232">$G137*$U137</f>
        <v>0</v>
      </c>
      <c r="AW137" s="97">
        <f t="shared" ref="AW137:AW150" si="233">$G137*$V137</f>
        <v>0</v>
      </c>
      <c r="AX137" s="36">
        <f t="shared" ref="AX137:AX150" si="234">SUM(AY137:BB137)</f>
        <v>0</v>
      </c>
      <c r="AY137" s="91">
        <f t="shared" ref="AY137:AY150" si="235">$G137*$W137</f>
        <v>0</v>
      </c>
      <c r="AZ137" s="91">
        <f t="shared" ref="AZ137:AZ150" si="236">$G137*$X137</f>
        <v>0</v>
      </c>
      <c r="BA137" s="91">
        <f t="shared" ref="BA137:BA150" si="237">$G137*$Y137</f>
        <v>0</v>
      </c>
      <c r="BB137" s="97">
        <f t="shared" ref="BB137:BB150" si="238">$G137*$Z137</f>
        <v>0</v>
      </c>
      <c r="BC137" s="36">
        <f t="shared" ref="BC137:BC150" si="239">SUM(BD137)</f>
        <v>0</v>
      </c>
      <c r="BD137" s="97">
        <f t="shared" ref="BD137:BD150" si="240">$G137*$AA137</f>
        <v>0</v>
      </c>
      <c r="BE137" s="97">
        <f t="shared" ref="BE137:BE150" si="241">$G137*$AB137</f>
        <v>0</v>
      </c>
      <c r="BF137" s="107" t="s">
        <v>27</v>
      </c>
    </row>
    <row r="138" spans="1:58" outlineLevel="1" x14ac:dyDescent="0.3">
      <c r="A138" s="105"/>
      <c r="B138" s="5" t="s">
        <v>512</v>
      </c>
      <c r="C138" s="24" t="s">
        <v>27</v>
      </c>
      <c r="D138" s="10" t="s">
        <v>725</v>
      </c>
      <c r="E138" s="90" t="s">
        <v>722</v>
      </c>
      <c r="F138" s="36" t="s">
        <v>514</v>
      </c>
      <c r="G138" s="98"/>
      <c r="H138" s="159">
        <f t="shared" si="214"/>
        <v>0</v>
      </c>
      <c r="I138" s="153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5"/>
      <c r="AB138" s="156"/>
      <c r="AC138" s="36">
        <f t="shared" si="215"/>
        <v>0</v>
      </c>
      <c r="AD138" s="31"/>
      <c r="AE138" s="43"/>
      <c r="AF138" s="36">
        <f t="shared" si="216"/>
        <v>0</v>
      </c>
      <c r="AG138" s="97">
        <f t="shared" si="217"/>
        <v>0</v>
      </c>
      <c r="AH138" s="36">
        <f t="shared" si="218"/>
        <v>0</v>
      </c>
      <c r="AI138" s="91">
        <f t="shared" si="219"/>
        <v>0</v>
      </c>
      <c r="AJ138" s="91">
        <f t="shared" si="220"/>
        <v>0</v>
      </c>
      <c r="AK138" s="97">
        <f t="shared" si="221"/>
        <v>0</v>
      </c>
      <c r="AL138" s="36">
        <f t="shared" si="222"/>
        <v>0</v>
      </c>
      <c r="AM138" s="91">
        <f t="shared" si="223"/>
        <v>0</v>
      </c>
      <c r="AN138" s="91">
        <f t="shared" si="224"/>
        <v>0</v>
      </c>
      <c r="AO138" s="91">
        <f t="shared" si="225"/>
        <v>0</v>
      </c>
      <c r="AP138" s="97">
        <f t="shared" si="226"/>
        <v>0</v>
      </c>
      <c r="AQ138" s="36">
        <f t="shared" si="227"/>
        <v>0</v>
      </c>
      <c r="AR138" s="91">
        <f t="shared" si="228"/>
        <v>0</v>
      </c>
      <c r="AS138" s="91">
        <f t="shared" si="229"/>
        <v>0</v>
      </c>
      <c r="AT138" s="97">
        <f t="shared" si="230"/>
        <v>0</v>
      </c>
      <c r="AU138" s="36">
        <f t="shared" si="231"/>
        <v>0</v>
      </c>
      <c r="AV138" s="91">
        <f t="shared" si="232"/>
        <v>0</v>
      </c>
      <c r="AW138" s="97">
        <f t="shared" si="233"/>
        <v>0</v>
      </c>
      <c r="AX138" s="36">
        <f t="shared" si="234"/>
        <v>0</v>
      </c>
      <c r="AY138" s="91">
        <f t="shared" si="235"/>
        <v>0</v>
      </c>
      <c r="AZ138" s="91">
        <f t="shared" si="236"/>
        <v>0</v>
      </c>
      <c r="BA138" s="91">
        <f t="shared" si="237"/>
        <v>0</v>
      </c>
      <c r="BB138" s="97">
        <f t="shared" si="238"/>
        <v>0</v>
      </c>
      <c r="BC138" s="36">
        <f t="shared" si="239"/>
        <v>0</v>
      </c>
      <c r="BD138" s="97">
        <f t="shared" si="240"/>
        <v>0</v>
      </c>
      <c r="BE138" s="97">
        <f t="shared" si="241"/>
        <v>0</v>
      </c>
      <c r="BF138" s="107" t="s">
        <v>27</v>
      </c>
    </row>
    <row r="139" spans="1:58" outlineLevel="1" x14ac:dyDescent="0.3">
      <c r="A139" s="105"/>
      <c r="B139" s="5" t="s">
        <v>512</v>
      </c>
      <c r="C139" s="24" t="s">
        <v>27</v>
      </c>
      <c r="D139" s="10" t="s">
        <v>727</v>
      </c>
      <c r="E139" s="90" t="s">
        <v>722</v>
      </c>
      <c r="F139" s="36" t="s">
        <v>514</v>
      </c>
      <c r="G139" s="98"/>
      <c r="H139" s="159">
        <f t="shared" si="214"/>
        <v>0</v>
      </c>
      <c r="I139" s="153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5"/>
      <c r="AB139" s="156"/>
      <c r="AC139" s="36">
        <f t="shared" si="215"/>
        <v>0</v>
      </c>
      <c r="AD139" s="31"/>
      <c r="AE139" s="43"/>
      <c r="AF139" s="36">
        <f t="shared" si="216"/>
        <v>0</v>
      </c>
      <c r="AG139" s="97">
        <f t="shared" si="217"/>
        <v>0</v>
      </c>
      <c r="AH139" s="36">
        <f t="shared" si="218"/>
        <v>0</v>
      </c>
      <c r="AI139" s="91">
        <f t="shared" si="219"/>
        <v>0</v>
      </c>
      <c r="AJ139" s="91">
        <f t="shared" si="220"/>
        <v>0</v>
      </c>
      <c r="AK139" s="97">
        <f t="shared" si="221"/>
        <v>0</v>
      </c>
      <c r="AL139" s="36">
        <f t="shared" si="222"/>
        <v>0</v>
      </c>
      <c r="AM139" s="91">
        <f t="shared" si="223"/>
        <v>0</v>
      </c>
      <c r="AN139" s="91">
        <f t="shared" si="224"/>
        <v>0</v>
      </c>
      <c r="AO139" s="91">
        <f t="shared" si="225"/>
        <v>0</v>
      </c>
      <c r="AP139" s="97">
        <f t="shared" si="226"/>
        <v>0</v>
      </c>
      <c r="AQ139" s="36">
        <f t="shared" si="227"/>
        <v>0</v>
      </c>
      <c r="AR139" s="91">
        <f t="shared" si="228"/>
        <v>0</v>
      </c>
      <c r="AS139" s="91">
        <f t="shared" si="229"/>
        <v>0</v>
      </c>
      <c r="AT139" s="97">
        <f t="shared" si="230"/>
        <v>0</v>
      </c>
      <c r="AU139" s="36">
        <f t="shared" si="231"/>
        <v>0</v>
      </c>
      <c r="AV139" s="91">
        <f t="shared" si="232"/>
        <v>0</v>
      </c>
      <c r="AW139" s="97">
        <f t="shared" si="233"/>
        <v>0</v>
      </c>
      <c r="AX139" s="36">
        <f t="shared" si="234"/>
        <v>0</v>
      </c>
      <c r="AY139" s="91">
        <f t="shared" si="235"/>
        <v>0</v>
      </c>
      <c r="AZ139" s="91">
        <f t="shared" si="236"/>
        <v>0</v>
      </c>
      <c r="BA139" s="91">
        <f t="shared" si="237"/>
        <v>0</v>
      </c>
      <c r="BB139" s="97">
        <f t="shared" si="238"/>
        <v>0</v>
      </c>
      <c r="BC139" s="36">
        <f t="shared" si="239"/>
        <v>0</v>
      </c>
      <c r="BD139" s="97">
        <f t="shared" si="240"/>
        <v>0</v>
      </c>
      <c r="BE139" s="97">
        <f t="shared" si="241"/>
        <v>0</v>
      </c>
      <c r="BF139" s="107" t="s">
        <v>27</v>
      </c>
    </row>
    <row r="140" spans="1:58" outlineLevel="1" x14ac:dyDescent="0.3">
      <c r="A140" s="105"/>
      <c r="B140" s="5" t="s">
        <v>512</v>
      </c>
      <c r="C140" s="24" t="s">
        <v>27</v>
      </c>
      <c r="D140" s="10" t="s">
        <v>729</v>
      </c>
      <c r="E140" s="90" t="s">
        <v>722</v>
      </c>
      <c r="F140" s="36" t="s">
        <v>514</v>
      </c>
      <c r="G140" s="98"/>
      <c r="H140" s="159">
        <f t="shared" si="214"/>
        <v>0</v>
      </c>
      <c r="I140" s="153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5"/>
      <c r="AB140" s="156"/>
      <c r="AC140" s="36">
        <f t="shared" si="215"/>
        <v>0</v>
      </c>
      <c r="AD140" s="31"/>
      <c r="AE140" s="43"/>
      <c r="AF140" s="36">
        <f t="shared" si="216"/>
        <v>0</v>
      </c>
      <c r="AG140" s="97">
        <f t="shared" si="217"/>
        <v>0</v>
      </c>
      <c r="AH140" s="36">
        <f t="shared" si="218"/>
        <v>0</v>
      </c>
      <c r="AI140" s="91">
        <f t="shared" si="219"/>
        <v>0</v>
      </c>
      <c r="AJ140" s="91">
        <f t="shared" si="220"/>
        <v>0</v>
      </c>
      <c r="AK140" s="97">
        <f t="shared" si="221"/>
        <v>0</v>
      </c>
      <c r="AL140" s="36">
        <f t="shared" si="222"/>
        <v>0</v>
      </c>
      <c r="AM140" s="91">
        <f t="shared" si="223"/>
        <v>0</v>
      </c>
      <c r="AN140" s="91">
        <f t="shared" si="224"/>
        <v>0</v>
      </c>
      <c r="AO140" s="91">
        <f t="shared" si="225"/>
        <v>0</v>
      </c>
      <c r="AP140" s="97">
        <f t="shared" si="226"/>
        <v>0</v>
      </c>
      <c r="AQ140" s="36">
        <f t="shared" si="227"/>
        <v>0</v>
      </c>
      <c r="AR140" s="91">
        <f t="shared" si="228"/>
        <v>0</v>
      </c>
      <c r="AS140" s="91">
        <f t="shared" si="229"/>
        <v>0</v>
      </c>
      <c r="AT140" s="97">
        <f t="shared" si="230"/>
        <v>0</v>
      </c>
      <c r="AU140" s="36">
        <f t="shared" si="231"/>
        <v>0</v>
      </c>
      <c r="AV140" s="91">
        <f t="shared" si="232"/>
        <v>0</v>
      </c>
      <c r="AW140" s="97">
        <f t="shared" si="233"/>
        <v>0</v>
      </c>
      <c r="AX140" s="36">
        <f t="shared" si="234"/>
        <v>0</v>
      </c>
      <c r="AY140" s="91">
        <f t="shared" si="235"/>
        <v>0</v>
      </c>
      <c r="AZ140" s="91">
        <f t="shared" si="236"/>
        <v>0</v>
      </c>
      <c r="BA140" s="91">
        <f t="shared" si="237"/>
        <v>0</v>
      </c>
      <c r="BB140" s="97">
        <f t="shared" si="238"/>
        <v>0</v>
      </c>
      <c r="BC140" s="36">
        <f t="shared" si="239"/>
        <v>0</v>
      </c>
      <c r="BD140" s="97">
        <f t="shared" si="240"/>
        <v>0</v>
      </c>
      <c r="BE140" s="97">
        <f t="shared" si="241"/>
        <v>0</v>
      </c>
      <c r="BF140" s="107" t="s">
        <v>27</v>
      </c>
    </row>
    <row r="141" spans="1:58" outlineLevel="1" x14ac:dyDescent="0.3">
      <c r="A141" s="105"/>
      <c r="B141" s="5" t="s">
        <v>512</v>
      </c>
      <c r="C141" s="24" t="s">
        <v>27</v>
      </c>
      <c r="D141" s="10" t="s">
        <v>1212</v>
      </c>
      <c r="E141" s="90" t="s">
        <v>722</v>
      </c>
      <c r="F141" s="36" t="s">
        <v>514</v>
      </c>
      <c r="G141" s="98"/>
      <c r="H141" s="159">
        <f t="shared" si="214"/>
        <v>0</v>
      </c>
      <c r="I141" s="153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  <c r="AA141" s="155"/>
      <c r="AB141" s="156"/>
      <c r="AC141" s="36">
        <f t="shared" si="215"/>
        <v>0</v>
      </c>
      <c r="AD141" s="31"/>
      <c r="AE141" s="43"/>
      <c r="AF141" s="36">
        <f t="shared" si="216"/>
        <v>0</v>
      </c>
      <c r="AG141" s="97">
        <f t="shared" si="217"/>
        <v>0</v>
      </c>
      <c r="AH141" s="36">
        <f t="shared" si="218"/>
        <v>0</v>
      </c>
      <c r="AI141" s="91">
        <f t="shared" si="219"/>
        <v>0</v>
      </c>
      <c r="AJ141" s="91">
        <f t="shared" si="220"/>
        <v>0</v>
      </c>
      <c r="AK141" s="97">
        <f t="shared" si="221"/>
        <v>0</v>
      </c>
      <c r="AL141" s="36">
        <f t="shared" si="222"/>
        <v>0</v>
      </c>
      <c r="AM141" s="91">
        <f t="shared" si="223"/>
        <v>0</v>
      </c>
      <c r="AN141" s="91">
        <f t="shared" si="224"/>
        <v>0</v>
      </c>
      <c r="AO141" s="91">
        <f t="shared" si="225"/>
        <v>0</v>
      </c>
      <c r="AP141" s="97">
        <f t="shared" si="226"/>
        <v>0</v>
      </c>
      <c r="AQ141" s="36">
        <f t="shared" si="227"/>
        <v>0</v>
      </c>
      <c r="AR141" s="91">
        <f t="shared" si="228"/>
        <v>0</v>
      </c>
      <c r="AS141" s="91">
        <f t="shared" si="229"/>
        <v>0</v>
      </c>
      <c r="AT141" s="97">
        <f t="shared" si="230"/>
        <v>0</v>
      </c>
      <c r="AU141" s="36">
        <f t="shared" si="231"/>
        <v>0</v>
      </c>
      <c r="AV141" s="91">
        <f t="shared" si="232"/>
        <v>0</v>
      </c>
      <c r="AW141" s="97">
        <f t="shared" si="233"/>
        <v>0</v>
      </c>
      <c r="AX141" s="36">
        <f t="shared" si="234"/>
        <v>0</v>
      </c>
      <c r="AY141" s="91">
        <f t="shared" si="235"/>
        <v>0</v>
      </c>
      <c r="AZ141" s="91">
        <f t="shared" si="236"/>
        <v>0</v>
      </c>
      <c r="BA141" s="91">
        <f t="shared" si="237"/>
        <v>0</v>
      </c>
      <c r="BB141" s="97">
        <f t="shared" si="238"/>
        <v>0</v>
      </c>
      <c r="BC141" s="36">
        <f t="shared" si="239"/>
        <v>0</v>
      </c>
      <c r="BD141" s="97">
        <f t="shared" si="240"/>
        <v>0</v>
      </c>
      <c r="BE141" s="97">
        <f t="shared" si="241"/>
        <v>0</v>
      </c>
      <c r="BF141" s="107" t="s">
        <v>27</v>
      </c>
    </row>
    <row r="142" spans="1:58" outlineLevel="1" x14ac:dyDescent="0.3">
      <c r="A142" s="105"/>
      <c r="B142" s="5" t="s">
        <v>512</v>
      </c>
      <c r="C142" s="24" t="s">
        <v>27</v>
      </c>
      <c r="D142" s="10" t="s">
        <v>1213</v>
      </c>
      <c r="E142" s="90" t="s">
        <v>722</v>
      </c>
      <c r="F142" s="36" t="s">
        <v>514</v>
      </c>
      <c r="G142" s="98"/>
      <c r="H142" s="159">
        <f t="shared" si="214"/>
        <v>0</v>
      </c>
      <c r="I142" s="153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5"/>
      <c r="AB142" s="156"/>
      <c r="AC142" s="36">
        <f t="shared" si="215"/>
        <v>0</v>
      </c>
      <c r="AD142" s="31"/>
      <c r="AE142" s="43"/>
      <c r="AF142" s="36">
        <f t="shared" si="216"/>
        <v>0</v>
      </c>
      <c r="AG142" s="97">
        <f t="shared" si="217"/>
        <v>0</v>
      </c>
      <c r="AH142" s="36">
        <f t="shared" si="218"/>
        <v>0</v>
      </c>
      <c r="AI142" s="91">
        <f t="shared" si="219"/>
        <v>0</v>
      </c>
      <c r="AJ142" s="91">
        <f t="shared" si="220"/>
        <v>0</v>
      </c>
      <c r="AK142" s="97">
        <f t="shared" si="221"/>
        <v>0</v>
      </c>
      <c r="AL142" s="36">
        <f t="shared" si="222"/>
        <v>0</v>
      </c>
      <c r="AM142" s="91">
        <f t="shared" si="223"/>
        <v>0</v>
      </c>
      <c r="AN142" s="91">
        <f t="shared" si="224"/>
        <v>0</v>
      </c>
      <c r="AO142" s="91">
        <f t="shared" si="225"/>
        <v>0</v>
      </c>
      <c r="AP142" s="97">
        <f t="shared" si="226"/>
        <v>0</v>
      </c>
      <c r="AQ142" s="36">
        <f t="shared" si="227"/>
        <v>0</v>
      </c>
      <c r="AR142" s="91">
        <f t="shared" si="228"/>
        <v>0</v>
      </c>
      <c r="AS142" s="91">
        <f t="shared" si="229"/>
        <v>0</v>
      </c>
      <c r="AT142" s="97">
        <f t="shared" si="230"/>
        <v>0</v>
      </c>
      <c r="AU142" s="36">
        <f t="shared" si="231"/>
        <v>0</v>
      </c>
      <c r="AV142" s="91">
        <f t="shared" si="232"/>
        <v>0</v>
      </c>
      <c r="AW142" s="97">
        <f t="shared" si="233"/>
        <v>0</v>
      </c>
      <c r="AX142" s="36">
        <f t="shared" si="234"/>
        <v>0</v>
      </c>
      <c r="AY142" s="91">
        <f t="shared" si="235"/>
        <v>0</v>
      </c>
      <c r="AZ142" s="91">
        <f t="shared" si="236"/>
        <v>0</v>
      </c>
      <c r="BA142" s="91">
        <f t="shared" si="237"/>
        <v>0</v>
      </c>
      <c r="BB142" s="97">
        <f t="shared" si="238"/>
        <v>0</v>
      </c>
      <c r="BC142" s="36">
        <f t="shared" si="239"/>
        <v>0</v>
      </c>
      <c r="BD142" s="97">
        <f t="shared" si="240"/>
        <v>0</v>
      </c>
      <c r="BE142" s="97">
        <f t="shared" si="241"/>
        <v>0</v>
      </c>
      <c r="BF142" s="107" t="s">
        <v>27</v>
      </c>
    </row>
    <row r="143" spans="1:58" outlineLevel="1" x14ac:dyDescent="0.3">
      <c r="A143" s="105"/>
      <c r="B143" s="5" t="s">
        <v>512</v>
      </c>
      <c r="C143" s="24" t="s">
        <v>27</v>
      </c>
      <c r="D143" s="10" t="s">
        <v>735</v>
      </c>
      <c r="E143" s="90" t="s">
        <v>722</v>
      </c>
      <c r="F143" s="36" t="s">
        <v>514</v>
      </c>
      <c r="G143" s="98"/>
      <c r="H143" s="159">
        <f t="shared" si="214"/>
        <v>0</v>
      </c>
      <c r="I143" s="153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5"/>
      <c r="AB143" s="156"/>
      <c r="AC143" s="36">
        <f t="shared" si="215"/>
        <v>0</v>
      </c>
      <c r="AD143" s="31"/>
      <c r="AE143" s="43"/>
      <c r="AF143" s="36">
        <f t="shared" si="216"/>
        <v>0</v>
      </c>
      <c r="AG143" s="97">
        <f t="shared" si="217"/>
        <v>0</v>
      </c>
      <c r="AH143" s="36">
        <f t="shared" si="218"/>
        <v>0</v>
      </c>
      <c r="AI143" s="91">
        <f t="shared" si="219"/>
        <v>0</v>
      </c>
      <c r="AJ143" s="91">
        <f t="shared" si="220"/>
        <v>0</v>
      </c>
      <c r="AK143" s="97">
        <f t="shared" si="221"/>
        <v>0</v>
      </c>
      <c r="AL143" s="36">
        <f t="shared" si="222"/>
        <v>0</v>
      </c>
      <c r="AM143" s="91">
        <f t="shared" si="223"/>
        <v>0</v>
      </c>
      <c r="AN143" s="91">
        <f t="shared" si="224"/>
        <v>0</v>
      </c>
      <c r="AO143" s="91">
        <f t="shared" si="225"/>
        <v>0</v>
      </c>
      <c r="AP143" s="97">
        <f t="shared" si="226"/>
        <v>0</v>
      </c>
      <c r="AQ143" s="36">
        <f t="shared" si="227"/>
        <v>0</v>
      </c>
      <c r="AR143" s="91">
        <f t="shared" si="228"/>
        <v>0</v>
      </c>
      <c r="AS143" s="91">
        <f t="shared" si="229"/>
        <v>0</v>
      </c>
      <c r="AT143" s="97">
        <f t="shared" si="230"/>
        <v>0</v>
      </c>
      <c r="AU143" s="36">
        <f t="shared" si="231"/>
        <v>0</v>
      </c>
      <c r="AV143" s="91">
        <f t="shared" si="232"/>
        <v>0</v>
      </c>
      <c r="AW143" s="97">
        <f t="shared" si="233"/>
        <v>0</v>
      </c>
      <c r="AX143" s="36">
        <f t="shared" si="234"/>
        <v>0</v>
      </c>
      <c r="AY143" s="91">
        <f t="shared" si="235"/>
        <v>0</v>
      </c>
      <c r="AZ143" s="91">
        <f t="shared" si="236"/>
        <v>0</v>
      </c>
      <c r="BA143" s="91">
        <f t="shared" si="237"/>
        <v>0</v>
      </c>
      <c r="BB143" s="97">
        <f t="shared" si="238"/>
        <v>0</v>
      </c>
      <c r="BC143" s="36">
        <f t="shared" si="239"/>
        <v>0</v>
      </c>
      <c r="BD143" s="97">
        <f t="shared" si="240"/>
        <v>0</v>
      </c>
      <c r="BE143" s="97">
        <f t="shared" si="241"/>
        <v>0</v>
      </c>
      <c r="BF143" s="107" t="s">
        <v>27</v>
      </c>
    </row>
    <row r="144" spans="1:58" outlineLevel="1" x14ac:dyDescent="0.3">
      <c r="A144" s="105"/>
      <c r="B144" s="5" t="s">
        <v>512</v>
      </c>
      <c r="C144" s="24" t="s">
        <v>27</v>
      </c>
      <c r="D144" s="10" t="s">
        <v>1214</v>
      </c>
      <c r="E144" s="90" t="s">
        <v>722</v>
      </c>
      <c r="F144" s="36" t="s">
        <v>514</v>
      </c>
      <c r="G144" s="98"/>
      <c r="H144" s="159">
        <f t="shared" si="214"/>
        <v>0</v>
      </c>
      <c r="I144" s="153"/>
      <c r="J144" s="154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  <c r="AA144" s="155"/>
      <c r="AB144" s="156"/>
      <c r="AC144" s="36">
        <f t="shared" si="215"/>
        <v>0</v>
      </c>
      <c r="AD144" s="31"/>
      <c r="AE144" s="43"/>
      <c r="AF144" s="36">
        <f t="shared" si="216"/>
        <v>0</v>
      </c>
      <c r="AG144" s="97">
        <f t="shared" si="217"/>
        <v>0</v>
      </c>
      <c r="AH144" s="36">
        <f t="shared" si="218"/>
        <v>0</v>
      </c>
      <c r="AI144" s="91">
        <f t="shared" si="219"/>
        <v>0</v>
      </c>
      <c r="AJ144" s="91">
        <f t="shared" si="220"/>
        <v>0</v>
      </c>
      <c r="AK144" s="97">
        <f t="shared" si="221"/>
        <v>0</v>
      </c>
      <c r="AL144" s="36">
        <f t="shared" si="222"/>
        <v>0</v>
      </c>
      <c r="AM144" s="91">
        <f t="shared" si="223"/>
        <v>0</v>
      </c>
      <c r="AN144" s="91">
        <f t="shared" si="224"/>
        <v>0</v>
      </c>
      <c r="AO144" s="91">
        <f t="shared" si="225"/>
        <v>0</v>
      </c>
      <c r="AP144" s="97">
        <f t="shared" si="226"/>
        <v>0</v>
      </c>
      <c r="AQ144" s="36">
        <f t="shared" si="227"/>
        <v>0</v>
      </c>
      <c r="AR144" s="91">
        <f t="shared" si="228"/>
        <v>0</v>
      </c>
      <c r="AS144" s="91">
        <f t="shared" si="229"/>
        <v>0</v>
      </c>
      <c r="AT144" s="97">
        <f t="shared" si="230"/>
        <v>0</v>
      </c>
      <c r="AU144" s="36">
        <f t="shared" si="231"/>
        <v>0</v>
      </c>
      <c r="AV144" s="91">
        <f t="shared" si="232"/>
        <v>0</v>
      </c>
      <c r="AW144" s="97">
        <f t="shared" si="233"/>
        <v>0</v>
      </c>
      <c r="AX144" s="36">
        <f t="shared" si="234"/>
        <v>0</v>
      </c>
      <c r="AY144" s="91">
        <f t="shared" si="235"/>
        <v>0</v>
      </c>
      <c r="AZ144" s="91">
        <f t="shared" si="236"/>
        <v>0</v>
      </c>
      <c r="BA144" s="91">
        <f t="shared" si="237"/>
        <v>0</v>
      </c>
      <c r="BB144" s="97">
        <f t="shared" si="238"/>
        <v>0</v>
      </c>
      <c r="BC144" s="36">
        <f t="shared" si="239"/>
        <v>0</v>
      </c>
      <c r="BD144" s="97">
        <f t="shared" si="240"/>
        <v>0</v>
      </c>
      <c r="BE144" s="97">
        <f t="shared" si="241"/>
        <v>0</v>
      </c>
      <c r="BF144" s="107" t="s">
        <v>27</v>
      </c>
    </row>
    <row r="145" spans="1:58" outlineLevel="1" x14ac:dyDescent="0.3">
      <c r="A145" s="105"/>
      <c r="B145" s="5" t="s">
        <v>512</v>
      </c>
      <c r="C145" s="24" t="s">
        <v>27</v>
      </c>
      <c r="D145" s="10" t="s">
        <v>760</v>
      </c>
      <c r="E145" s="90" t="s">
        <v>722</v>
      </c>
      <c r="F145" s="36" t="s">
        <v>514</v>
      </c>
      <c r="G145" s="98"/>
      <c r="H145" s="159">
        <f t="shared" si="214"/>
        <v>0</v>
      </c>
      <c r="I145" s="153"/>
      <c r="J145" s="154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  <c r="AA145" s="155"/>
      <c r="AB145" s="156"/>
      <c r="AC145" s="36">
        <f t="shared" si="215"/>
        <v>0</v>
      </c>
      <c r="AD145" s="31"/>
      <c r="AE145" s="43"/>
      <c r="AF145" s="36">
        <f t="shared" si="216"/>
        <v>0</v>
      </c>
      <c r="AG145" s="97">
        <f t="shared" si="217"/>
        <v>0</v>
      </c>
      <c r="AH145" s="36">
        <f t="shared" si="218"/>
        <v>0</v>
      </c>
      <c r="AI145" s="91">
        <f t="shared" si="219"/>
        <v>0</v>
      </c>
      <c r="AJ145" s="91">
        <f t="shared" si="220"/>
        <v>0</v>
      </c>
      <c r="AK145" s="97">
        <f t="shared" si="221"/>
        <v>0</v>
      </c>
      <c r="AL145" s="36">
        <f t="shared" si="222"/>
        <v>0</v>
      </c>
      <c r="AM145" s="91">
        <f t="shared" si="223"/>
        <v>0</v>
      </c>
      <c r="AN145" s="91">
        <f t="shared" si="224"/>
        <v>0</v>
      </c>
      <c r="AO145" s="91">
        <f t="shared" si="225"/>
        <v>0</v>
      </c>
      <c r="AP145" s="97">
        <f t="shared" si="226"/>
        <v>0</v>
      </c>
      <c r="AQ145" s="36">
        <f t="shared" si="227"/>
        <v>0</v>
      </c>
      <c r="AR145" s="91">
        <f t="shared" si="228"/>
        <v>0</v>
      </c>
      <c r="AS145" s="91">
        <f t="shared" si="229"/>
        <v>0</v>
      </c>
      <c r="AT145" s="97">
        <f t="shared" si="230"/>
        <v>0</v>
      </c>
      <c r="AU145" s="36">
        <f t="shared" si="231"/>
        <v>0</v>
      </c>
      <c r="AV145" s="91">
        <f t="shared" si="232"/>
        <v>0</v>
      </c>
      <c r="AW145" s="97">
        <f t="shared" si="233"/>
        <v>0</v>
      </c>
      <c r="AX145" s="36">
        <f t="shared" si="234"/>
        <v>0</v>
      </c>
      <c r="AY145" s="91">
        <f t="shared" si="235"/>
        <v>0</v>
      </c>
      <c r="AZ145" s="91">
        <f t="shared" si="236"/>
        <v>0</v>
      </c>
      <c r="BA145" s="91">
        <f t="shared" si="237"/>
        <v>0</v>
      </c>
      <c r="BB145" s="97">
        <f t="shared" si="238"/>
        <v>0</v>
      </c>
      <c r="BC145" s="36">
        <f t="shared" si="239"/>
        <v>0</v>
      </c>
      <c r="BD145" s="97">
        <f t="shared" si="240"/>
        <v>0</v>
      </c>
      <c r="BE145" s="97">
        <f t="shared" si="241"/>
        <v>0</v>
      </c>
      <c r="BF145" s="107" t="s">
        <v>27</v>
      </c>
    </row>
    <row r="146" spans="1:58" outlineLevel="1" x14ac:dyDescent="0.3">
      <c r="A146" s="105"/>
      <c r="B146" s="5" t="s">
        <v>512</v>
      </c>
      <c r="C146" s="24" t="s">
        <v>27</v>
      </c>
      <c r="D146" s="10" t="s">
        <v>1215</v>
      </c>
      <c r="E146" s="90" t="s">
        <v>722</v>
      </c>
      <c r="F146" s="36" t="s">
        <v>514</v>
      </c>
      <c r="G146" s="98"/>
      <c r="H146" s="159">
        <f t="shared" si="214"/>
        <v>0</v>
      </c>
      <c r="I146" s="153"/>
      <c r="J146" s="154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  <c r="AA146" s="155"/>
      <c r="AB146" s="156"/>
      <c r="AC146" s="36">
        <f t="shared" si="215"/>
        <v>0</v>
      </c>
      <c r="AD146" s="31"/>
      <c r="AE146" s="43"/>
      <c r="AF146" s="36">
        <f t="shared" si="216"/>
        <v>0</v>
      </c>
      <c r="AG146" s="97">
        <f t="shared" si="217"/>
        <v>0</v>
      </c>
      <c r="AH146" s="36">
        <f t="shared" si="218"/>
        <v>0</v>
      </c>
      <c r="AI146" s="91">
        <f t="shared" si="219"/>
        <v>0</v>
      </c>
      <c r="AJ146" s="91">
        <f t="shared" si="220"/>
        <v>0</v>
      </c>
      <c r="AK146" s="97">
        <f t="shared" si="221"/>
        <v>0</v>
      </c>
      <c r="AL146" s="36">
        <f t="shared" si="222"/>
        <v>0</v>
      </c>
      <c r="AM146" s="91">
        <f t="shared" si="223"/>
        <v>0</v>
      </c>
      <c r="AN146" s="91">
        <f t="shared" si="224"/>
        <v>0</v>
      </c>
      <c r="AO146" s="91">
        <f t="shared" si="225"/>
        <v>0</v>
      </c>
      <c r="AP146" s="97">
        <f t="shared" si="226"/>
        <v>0</v>
      </c>
      <c r="AQ146" s="36">
        <f t="shared" si="227"/>
        <v>0</v>
      </c>
      <c r="AR146" s="91">
        <f t="shared" si="228"/>
        <v>0</v>
      </c>
      <c r="AS146" s="91">
        <f t="shared" si="229"/>
        <v>0</v>
      </c>
      <c r="AT146" s="97">
        <f t="shared" si="230"/>
        <v>0</v>
      </c>
      <c r="AU146" s="36">
        <f t="shared" si="231"/>
        <v>0</v>
      </c>
      <c r="AV146" s="91">
        <f t="shared" si="232"/>
        <v>0</v>
      </c>
      <c r="AW146" s="97">
        <f t="shared" si="233"/>
        <v>0</v>
      </c>
      <c r="AX146" s="36">
        <f t="shared" si="234"/>
        <v>0</v>
      </c>
      <c r="AY146" s="91">
        <f t="shared" si="235"/>
        <v>0</v>
      </c>
      <c r="AZ146" s="91">
        <f t="shared" si="236"/>
        <v>0</v>
      </c>
      <c r="BA146" s="91">
        <f t="shared" si="237"/>
        <v>0</v>
      </c>
      <c r="BB146" s="97">
        <f t="shared" si="238"/>
        <v>0</v>
      </c>
      <c r="BC146" s="36">
        <f t="shared" si="239"/>
        <v>0</v>
      </c>
      <c r="BD146" s="97">
        <f t="shared" si="240"/>
        <v>0</v>
      </c>
      <c r="BE146" s="97">
        <f t="shared" si="241"/>
        <v>0</v>
      </c>
      <c r="BF146" s="107" t="s">
        <v>27</v>
      </c>
    </row>
    <row r="147" spans="1:58" outlineLevel="1" x14ac:dyDescent="0.3">
      <c r="A147" s="105"/>
      <c r="B147" s="5" t="s">
        <v>512</v>
      </c>
      <c r="C147" s="24" t="s">
        <v>27</v>
      </c>
      <c r="D147" s="10" t="s">
        <v>1216</v>
      </c>
      <c r="E147" s="90" t="s">
        <v>722</v>
      </c>
      <c r="F147" s="36" t="s">
        <v>514</v>
      </c>
      <c r="G147" s="98"/>
      <c r="H147" s="159">
        <f t="shared" si="214"/>
        <v>0</v>
      </c>
      <c r="I147" s="153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5"/>
      <c r="AB147" s="156"/>
      <c r="AC147" s="36">
        <f t="shared" si="215"/>
        <v>0</v>
      </c>
      <c r="AD147" s="31"/>
      <c r="AE147" s="43"/>
      <c r="AF147" s="36">
        <f t="shared" si="216"/>
        <v>0</v>
      </c>
      <c r="AG147" s="97">
        <f t="shared" si="217"/>
        <v>0</v>
      </c>
      <c r="AH147" s="36">
        <f t="shared" si="218"/>
        <v>0</v>
      </c>
      <c r="AI147" s="91">
        <f t="shared" si="219"/>
        <v>0</v>
      </c>
      <c r="AJ147" s="91">
        <f t="shared" si="220"/>
        <v>0</v>
      </c>
      <c r="AK147" s="97">
        <f t="shared" si="221"/>
        <v>0</v>
      </c>
      <c r="AL147" s="36">
        <f t="shared" si="222"/>
        <v>0</v>
      </c>
      <c r="AM147" s="91">
        <f t="shared" si="223"/>
        <v>0</v>
      </c>
      <c r="AN147" s="91">
        <f t="shared" si="224"/>
        <v>0</v>
      </c>
      <c r="AO147" s="91">
        <f t="shared" si="225"/>
        <v>0</v>
      </c>
      <c r="AP147" s="97">
        <f t="shared" si="226"/>
        <v>0</v>
      </c>
      <c r="AQ147" s="36">
        <f t="shared" si="227"/>
        <v>0</v>
      </c>
      <c r="AR147" s="91">
        <f t="shared" si="228"/>
        <v>0</v>
      </c>
      <c r="AS147" s="91">
        <f t="shared" si="229"/>
        <v>0</v>
      </c>
      <c r="AT147" s="97">
        <f t="shared" si="230"/>
        <v>0</v>
      </c>
      <c r="AU147" s="36">
        <f t="shared" si="231"/>
        <v>0</v>
      </c>
      <c r="AV147" s="91">
        <f t="shared" si="232"/>
        <v>0</v>
      </c>
      <c r="AW147" s="97">
        <f t="shared" si="233"/>
        <v>0</v>
      </c>
      <c r="AX147" s="36">
        <f t="shared" si="234"/>
        <v>0</v>
      </c>
      <c r="AY147" s="91">
        <f t="shared" si="235"/>
        <v>0</v>
      </c>
      <c r="AZ147" s="91">
        <f t="shared" si="236"/>
        <v>0</v>
      </c>
      <c r="BA147" s="91">
        <f t="shared" si="237"/>
        <v>0</v>
      </c>
      <c r="BB147" s="97">
        <f t="shared" si="238"/>
        <v>0</v>
      </c>
      <c r="BC147" s="36">
        <f t="shared" si="239"/>
        <v>0</v>
      </c>
      <c r="BD147" s="97">
        <f t="shared" si="240"/>
        <v>0</v>
      </c>
      <c r="BE147" s="97">
        <f t="shared" si="241"/>
        <v>0</v>
      </c>
      <c r="BF147" s="107" t="s">
        <v>27</v>
      </c>
    </row>
    <row r="148" spans="1:58" outlineLevel="1" x14ac:dyDescent="0.3">
      <c r="A148" s="105"/>
      <c r="B148" s="5" t="s">
        <v>512</v>
      </c>
      <c r="C148" s="24" t="s">
        <v>27</v>
      </c>
      <c r="D148" s="10" t="s">
        <v>1217</v>
      </c>
      <c r="E148" s="90" t="s">
        <v>722</v>
      </c>
      <c r="F148" s="36" t="s">
        <v>514</v>
      </c>
      <c r="G148" s="98"/>
      <c r="H148" s="159">
        <f t="shared" si="214"/>
        <v>0</v>
      </c>
      <c r="I148" s="153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5"/>
      <c r="AB148" s="156"/>
      <c r="AC148" s="36">
        <f t="shared" si="215"/>
        <v>0</v>
      </c>
      <c r="AD148" s="31"/>
      <c r="AE148" s="43"/>
      <c r="AF148" s="36">
        <f t="shared" si="216"/>
        <v>0</v>
      </c>
      <c r="AG148" s="97">
        <f t="shared" si="217"/>
        <v>0</v>
      </c>
      <c r="AH148" s="36">
        <f t="shared" si="218"/>
        <v>0</v>
      </c>
      <c r="AI148" s="91">
        <f t="shared" si="219"/>
        <v>0</v>
      </c>
      <c r="AJ148" s="91">
        <f t="shared" si="220"/>
        <v>0</v>
      </c>
      <c r="AK148" s="97">
        <f t="shared" si="221"/>
        <v>0</v>
      </c>
      <c r="AL148" s="36">
        <f t="shared" si="222"/>
        <v>0</v>
      </c>
      <c r="AM148" s="91">
        <f t="shared" si="223"/>
        <v>0</v>
      </c>
      <c r="AN148" s="91">
        <f t="shared" si="224"/>
        <v>0</v>
      </c>
      <c r="AO148" s="91">
        <f t="shared" si="225"/>
        <v>0</v>
      </c>
      <c r="AP148" s="97">
        <f t="shared" si="226"/>
        <v>0</v>
      </c>
      <c r="AQ148" s="36">
        <f t="shared" si="227"/>
        <v>0</v>
      </c>
      <c r="AR148" s="91">
        <f t="shared" si="228"/>
        <v>0</v>
      </c>
      <c r="AS148" s="91">
        <f t="shared" si="229"/>
        <v>0</v>
      </c>
      <c r="AT148" s="97">
        <f t="shared" si="230"/>
        <v>0</v>
      </c>
      <c r="AU148" s="36">
        <f t="shared" si="231"/>
        <v>0</v>
      </c>
      <c r="AV148" s="91">
        <f t="shared" si="232"/>
        <v>0</v>
      </c>
      <c r="AW148" s="97">
        <f t="shared" si="233"/>
        <v>0</v>
      </c>
      <c r="AX148" s="36">
        <f t="shared" si="234"/>
        <v>0</v>
      </c>
      <c r="AY148" s="91">
        <f t="shared" si="235"/>
        <v>0</v>
      </c>
      <c r="AZ148" s="91">
        <f t="shared" si="236"/>
        <v>0</v>
      </c>
      <c r="BA148" s="91">
        <f t="shared" si="237"/>
        <v>0</v>
      </c>
      <c r="BB148" s="97">
        <f t="shared" si="238"/>
        <v>0</v>
      </c>
      <c r="BC148" s="36">
        <f t="shared" si="239"/>
        <v>0</v>
      </c>
      <c r="BD148" s="97">
        <f t="shared" si="240"/>
        <v>0</v>
      </c>
      <c r="BE148" s="97">
        <f t="shared" si="241"/>
        <v>0</v>
      </c>
      <c r="BF148" s="107" t="s">
        <v>27</v>
      </c>
    </row>
    <row r="149" spans="1:58" outlineLevel="1" x14ac:dyDescent="0.3">
      <c r="A149" s="105"/>
      <c r="B149" s="5" t="s">
        <v>512</v>
      </c>
      <c r="C149" s="24" t="s">
        <v>27</v>
      </c>
      <c r="D149" s="10" t="s">
        <v>1218</v>
      </c>
      <c r="E149" s="90" t="s">
        <v>722</v>
      </c>
      <c r="F149" s="36" t="s">
        <v>514</v>
      </c>
      <c r="G149" s="98"/>
      <c r="H149" s="159">
        <f t="shared" si="214"/>
        <v>0</v>
      </c>
      <c r="I149" s="153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5"/>
      <c r="AB149" s="156"/>
      <c r="AC149" s="36">
        <f t="shared" si="215"/>
        <v>0</v>
      </c>
      <c r="AD149" s="31"/>
      <c r="AE149" s="43"/>
      <c r="AF149" s="36">
        <f t="shared" si="216"/>
        <v>0</v>
      </c>
      <c r="AG149" s="97">
        <f t="shared" si="217"/>
        <v>0</v>
      </c>
      <c r="AH149" s="36">
        <f t="shared" si="218"/>
        <v>0</v>
      </c>
      <c r="AI149" s="91">
        <f t="shared" si="219"/>
        <v>0</v>
      </c>
      <c r="AJ149" s="91">
        <f t="shared" si="220"/>
        <v>0</v>
      </c>
      <c r="AK149" s="97">
        <f t="shared" si="221"/>
        <v>0</v>
      </c>
      <c r="AL149" s="36">
        <f t="shared" si="222"/>
        <v>0</v>
      </c>
      <c r="AM149" s="91">
        <f t="shared" si="223"/>
        <v>0</v>
      </c>
      <c r="AN149" s="91">
        <f t="shared" si="224"/>
        <v>0</v>
      </c>
      <c r="AO149" s="91">
        <f t="shared" si="225"/>
        <v>0</v>
      </c>
      <c r="AP149" s="97">
        <f t="shared" si="226"/>
        <v>0</v>
      </c>
      <c r="AQ149" s="36">
        <f t="shared" si="227"/>
        <v>0</v>
      </c>
      <c r="AR149" s="91">
        <f t="shared" si="228"/>
        <v>0</v>
      </c>
      <c r="AS149" s="91">
        <f t="shared" si="229"/>
        <v>0</v>
      </c>
      <c r="AT149" s="97">
        <f t="shared" si="230"/>
        <v>0</v>
      </c>
      <c r="AU149" s="36">
        <f t="shared" si="231"/>
        <v>0</v>
      </c>
      <c r="AV149" s="91">
        <f t="shared" si="232"/>
        <v>0</v>
      </c>
      <c r="AW149" s="97">
        <f t="shared" si="233"/>
        <v>0</v>
      </c>
      <c r="AX149" s="36">
        <f t="shared" si="234"/>
        <v>0</v>
      </c>
      <c r="AY149" s="91">
        <f t="shared" si="235"/>
        <v>0</v>
      </c>
      <c r="AZ149" s="91">
        <f t="shared" si="236"/>
        <v>0</v>
      </c>
      <c r="BA149" s="91">
        <f t="shared" si="237"/>
        <v>0</v>
      </c>
      <c r="BB149" s="97">
        <f t="shared" si="238"/>
        <v>0</v>
      </c>
      <c r="BC149" s="36">
        <f t="shared" si="239"/>
        <v>0</v>
      </c>
      <c r="BD149" s="97">
        <f t="shared" si="240"/>
        <v>0</v>
      </c>
      <c r="BE149" s="97">
        <f t="shared" si="241"/>
        <v>0</v>
      </c>
      <c r="BF149" s="107" t="s">
        <v>27</v>
      </c>
    </row>
    <row r="150" spans="1:58" outlineLevel="1" x14ac:dyDescent="0.3">
      <c r="A150" s="105"/>
      <c r="B150" s="5" t="s">
        <v>512</v>
      </c>
      <c r="C150" s="24" t="s">
        <v>27</v>
      </c>
      <c r="D150" s="10" t="s">
        <v>739</v>
      </c>
      <c r="E150" s="90" t="s">
        <v>722</v>
      </c>
      <c r="F150" s="36" t="s">
        <v>514</v>
      </c>
      <c r="G150" s="98"/>
      <c r="H150" s="159">
        <f t="shared" si="214"/>
        <v>0</v>
      </c>
      <c r="I150" s="153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5"/>
      <c r="AB150" s="156"/>
      <c r="AC150" s="36">
        <f t="shared" si="215"/>
        <v>0</v>
      </c>
      <c r="AD150" s="31"/>
      <c r="AE150" s="43"/>
      <c r="AF150" s="36">
        <f t="shared" si="216"/>
        <v>0</v>
      </c>
      <c r="AG150" s="97">
        <f t="shared" si="217"/>
        <v>0</v>
      </c>
      <c r="AH150" s="36">
        <f t="shared" si="218"/>
        <v>0</v>
      </c>
      <c r="AI150" s="91">
        <f t="shared" si="219"/>
        <v>0</v>
      </c>
      <c r="AJ150" s="91">
        <f t="shared" si="220"/>
        <v>0</v>
      </c>
      <c r="AK150" s="97">
        <f t="shared" si="221"/>
        <v>0</v>
      </c>
      <c r="AL150" s="36">
        <f t="shared" si="222"/>
        <v>0</v>
      </c>
      <c r="AM150" s="91">
        <f t="shared" si="223"/>
        <v>0</v>
      </c>
      <c r="AN150" s="91">
        <f t="shared" si="224"/>
        <v>0</v>
      </c>
      <c r="AO150" s="91">
        <f t="shared" si="225"/>
        <v>0</v>
      </c>
      <c r="AP150" s="97">
        <f t="shared" si="226"/>
        <v>0</v>
      </c>
      <c r="AQ150" s="36">
        <f t="shared" si="227"/>
        <v>0</v>
      </c>
      <c r="AR150" s="91">
        <f t="shared" si="228"/>
        <v>0</v>
      </c>
      <c r="AS150" s="91">
        <f t="shared" si="229"/>
        <v>0</v>
      </c>
      <c r="AT150" s="97">
        <f t="shared" si="230"/>
        <v>0</v>
      </c>
      <c r="AU150" s="36">
        <f t="shared" si="231"/>
        <v>0</v>
      </c>
      <c r="AV150" s="91">
        <f t="shared" si="232"/>
        <v>0</v>
      </c>
      <c r="AW150" s="97">
        <f t="shared" si="233"/>
        <v>0</v>
      </c>
      <c r="AX150" s="36">
        <f t="shared" si="234"/>
        <v>0</v>
      </c>
      <c r="AY150" s="91">
        <f t="shared" si="235"/>
        <v>0</v>
      </c>
      <c r="AZ150" s="91">
        <f t="shared" si="236"/>
        <v>0</v>
      </c>
      <c r="BA150" s="91">
        <f t="shared" si="237"/>
        <v>0</v>
      </c>
      <c r="BB150" s="97">
        <f t="shared" si="238"/>
        <v>0</v>
      </c>
      <c r="BC150" s="36">
        <f t="shared" si="239"/>
        <v>0</v>
      </c>
      <c r="BD150" s="97">
        <f t="shared" si="240"/>
        <v>0</v>
      </c>
      <c r="BE150" s="97">
        <f t="shared" si="241"/>
        <v>0</v>
      </c>
      <c r="BF150" s="107" t="s">
        <v>27</v>
      </c>
    </row>
    <row r="151" spans="1:58" x14ac:dyDescent="0.3">
      <c r="A151" s="105"/>
      <c r="B151" s="20" t="s">
        <v>510</v>
      </c>
      <c r="C151" s="23"/>
      <c r="D151" s="21" t="s">
        <v>741</v>
      </c>
      <c r="E151" s="89"/>
      <c r="F151" s="41" t="s">
        <v>27</v>
      </c>
      <c r="G151" s="47" t="s">
        <v>27</v>
      </c>
      <c r="H151" s="47" t="s">
        <v>27</v>
      </c>
      <c r="I151" s="129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9"/>
      <c r="AB151" s="145"/>
      <c r="AC151" s="41">
        <f>SUM(AC152:AC153)</f>
        <v>0</v>
      </c>
      <c r="AD151" s="29">
        <f t="shared" ref="AD151:BE151" si="242">SUM(AD152:AD153)</f>
        <v>0</v>
      </c>
      <c r="AE151" s="42">
        <f t="shared" si="242"/>
        <v>0</v>
      </c>
      <c r="AF151" s="41">
        <f t="shared" si="242"/>
        <v>0</v>
      </c>
      <c r="AG151" s="50">
        <f t="shared" si="242"/>
        <v>0</v>
      </c>
      <c r="AH151" s="41">
        <f t="shared" si="242"/>
        <v>0</v>
      </c>
      <c r="AI151" s="29">
        <f t="shared" si="242"/>
        <v>0</v>
      </c>
      <c r="AJ151" s="29">
        <f t="shared" si="242"/>
        <v>0</v>
      </c>
      <c r="AK151" s="50">
        <f t="shared" si="242"/>
        <v>0</v>
      </c>
      <c r="AL151" s="41">
        <f t="shared" si="242"/>
        <v>0</v>
      </c>
      <c r="AM151" s="29">
        <f t="shared" si="242"/>
        <v>0</v>
      </c>
      <c r="AN151" s="29">
        <f t="shared" si="242"/>
        <v>0</v>
      </c>
      <c r="AO151" s="29">
        <f t="shared" si="242"/>
        <v>0</v>
      </c>
      <c r="AP151" s="50">
        <f t="shared" si="242"/>
        <v>0</v>
      </c>
      <c r="AQ151" s="41">
        <f t="shared" si="242"/>
        <v>0</v>
      </c>
      <c r="AR151" s="29">
        <f t="shared" si="242"/>
        <v>0</v>
      </c>
      <c r="AS151" s="29">
        <f t="shared" si="242"/>
        <v>0</v>
      </c>
      <c r="AT151" s="50">
        <f t="shared" si="242"/>
        <v>0</v>
      </c>
      <c r="AU151" s="41">
        <f t="shared" si="242"/>
        <v>0</v>
      </c>
      <c r="AV151" s="29">
        <f t="shared" si="242"/>
        <v>0</v>
      </c>
      <c r="AW151" s="50">
        <f t="shared" si="242"/>
        <v>0</v>
      </c>
      <c r="AX151" s="41">
        <f t="shared" si="242"/>
        <v>0</v>
      </c>
      <c r="AY151" s="29">
        <f t="shared" si="242"/>
        <v>0</v>
      </c>
      <c r="AZ151" s="29">
        <f t="shared" si="242"/>
        <v>0</v>
      </c>
      <c r="BA151" s="29">
        <f t="shared" si="242"/>
        <v>0</v>
      </c>
      <c r="BB151" s="50">
        <f t="shared" si="242"/>
        <v>0</v>
      </c>
      <c r="BC151" s="41">
        <f t="shared" si="242"/>
        <v>0</v>
      </c>
      <c r="BD151" s="50">
        <f t="shared" si="242"/>
        <v>0</v>
      </c>
      <c r="BE151" s="50">
        <f t="shared" si="242"/>
        <v>0</v>
      </c>
      <c r="BF151" s="106"/>
    </row>
    <row r="152" spans="1:58" outlineLevel="1" x14ac:dyDescent="0.3">
      <c r="A152" s="105"/>
      <c r="B152" s="5" t="s">
        <v>512</v>
      </c>
      <c r="C152" s="24" t="s">
        <v>27</v>
      </c>
      <c r="D152" s="10" t="s">
        <v>756</v>
      </c>
      <c r="E152" s="90" t="s">
        <v>722</v>
      </c>
      <c r="F152" s="36" t="s">
        <v>514</v>
      </c>
      <c r="G152" s="98"/>
      <c r="H152" s="159">
        <f t="shared" si="214"/>
        <v>0</v>
      </c>
      <c r="I152" s="153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5"/>
      <c r="AB152" s="156"/>
      <c r="AC152" s="36">
        <f t="shared" ref="AC152:AC153" si="243">SUM(AF152,AH152,AL152,AQ152,AU152,AX152,BC152)</f>
        <v>0</v>
      </c>
      <c r="AD152" s="31"/>
      <c r="AE152" s="43"/>
      <c r="AF152" s="36">
        <f t="shared" ref="AF152:AF153" si="244">SUM(AG152)</f>
        <v>0</v>
      </c>
      <c r="AG152" s="97">
        <f t="shared" ref="AG152:AG153" si="245">$G152*$I152</f>
        <v>0</v>
      </c>
      <c r="AH152" s="36">
        <f t="shared" ref="AH152:AH153" si="246">SUM(AI152:AK152)*$G152</f>
        <v>0</v>
      </c>
      <c r="AI152" s="91">
        <f t="shared" ref="AI152:AI153" si="247">$G152*$J152</f>
        <v>0</v>
      </c>
      <c r="AJ152" s="91">
        <f t="shared" ref="AJ152:AJ153" si="248">$G152*$K152</f>
        <v>0</v>
      </c>
      <c r="AK152" s="97">
        <f t="shared" ref="AK152:AK153" si="249">$G152*$L152</f>
        <v>0</v>
      </c>
      <c r="AL152" s="36">
        <f t="shared" ref="AL152:AL153" si="250">SUM(AM152:AP152)</f>
        <v>0</v>
      </c>
      <c r="AM152" s="91">
        <f>$G152*$N152</f>
        <v>0</v>
      </c>
      <c r="AN152" s="91">
        <f>$G152*$O152</f>
        <v>0</v>
      </c>
      <c r="AO152" s="91">
        <f>$G152*$P152</f>
        <v>0</v>
      </c>
      <c r="AP152" s="97">
        <f>$G152*$Q152</f>
        <v>0</v>
      </c>
      <c r="AQ152" s="36">
        <f t="shared" ref="AQ152:AQ153" si="251">SUM(AR152:AT152)</f>
        <v>0</v>
      </c>
      <c r="AR152" s="91">
        <f>$G152*$R152</f>
        <v>0</v>
      </c>
      <c r="AS152" s="91">
        <f>$G152*$S152</f>
        <v>0</v>
      </c>
      <c r="AT152" s="97">
        <f>$G152*$T152</f>
        <v>0</v>
      </c>
      <c r="AU152" s="36">
        <f t="shared" ref="AU152:AU153" si="252">SUM(AV152:AW152)</f>
        <v>0</v>
      </c>
      <c r="AV152" s="91">
        <f>$G152*$U152</f>
        <v>0</v>
      </c>
      <c r="AW152" s="97">
        <f>$G152*$V152</f>
        <v>0</v>
      </c>
      <c r="AX152" s="36">
        <f t="shared" ref="AX152:AX153" si="253">SUM(AY152:BB152)</f>
        <v>0</v>
      </c>
      <c r="AY152" s="91">
        <f>$G152*$W152</f>
        <v>0</v>
      </c>
      <c r="AZ152" s="91">
        <f>$G152*$X152</f>
        <v>0</v>
      </c>
      <c r="BA152" s="91">
        <f>$G152*$Y152</f>
        <v>0</v>
      </c>
      <c r="BB152" s="97">
        <f>$G152*$Z152</f>
        <v>0</v>
      </c>
      <c r="BC152" s="36">
        <f t="shared" ref="BC152:BC153" si="254">SUM(BD152)</f>
        <v>0</v>
      </c>
      <c r="BD152" s="97">
        <f>$G152*$AA152</f>
        <v>0</v>
      </c>
      <c r="BE152" s="97">
        <f t="shared" ref="BE152:BE153" si="255">$G152*$AB152</f>
        <v>0</v>
      </c>
      <c r="BF152" s="107" t="s">
        <v>27</v>
      </c>
    </row>
    <row r="153" spans="1:58" outlineLevel="1" x14ac:dyDescent="0.3">
      <c r="A153" s="105"/>
      <c r="B153" s="5" t="s">
        <v>512</v>
      </c>
      <c r="C153" s="24" t="s">
        <v>27</v>
      </c>
      <c r="D153" s="10" t="s">
        <v>1219</v>
      </c>
      <c r="E153" s="90" t="s">
        <v>722</v>
      </c>
      <c r="F153" s="36" t="s">
        <v>514</v>
      </c>
      <c r="G153" s="98"/>
      <c r="H153" s="159">
        <f t="shared" si="214"/>
        <v>0</v>
      </c>
      <c r="I153" s="153"/>
      <c r="J153" s="154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5"/>
      <c r="AB153" s="156"/>
      <c r="AC153" s="36">
        <f t="shared" si="243"/>
        <v>0</v>
      </c>
      <c r="AD153" s="31"/>
      <c r="AE153" s="43"/>
      <c r="AF153" s="36">
        <f t="shared" si="244"/>
        <v>0</v>
      </c>
      <c r="AG153" s="97">
        <f t="shared" si="245"/>
        <v>0</v>
      </c>
      <c r="AH153" s="36">
        <f t="shared" si="246"/>
        <v>0</v>
      </c>
      <c r="AI153" s="91">
        <f t="shared" si="247"/>
        <v>0</v>
      </c>
      <c r="AJ153" s="91">
        <f t="shared" si="248"/>
        <v>0</v>
      </c>
      <c r="AK153" s="97">
        <f t="shared" si="249"/>
        <v>0</v>
      </c>
      <c r="AL153" s="36">
        <f t="shared" si="250"/>
        <v>0</v>
      </c>
      <c r="AM153" s="91">
        <f>$G153*$N153</f>
        <v>0</v>
      </c>
      <c r="AN153" s="91">
        <f>$G153*$O153</f>
        <v>0</v>
      </c>
      <c r="AO153" s="91">
        <f>$G153*$P153</f>
        <v>0</v>
      </c>
      <c r="AP153" s="97">
        <f>$G153*$Q153</f>
        <v>0</v>
      </c>
      <c r="AQ153" s="36">
        <f t="shared" si="251"/>
        <v>0</v>
      </c>
      <c r="AR153" s="91">
        <f>$G153*$R153</f>
        <v>0</v>
      </c>
      <c r="AS153" s="91">
        <f>$G153*$S153</f>
        <v>0</v>
      </c>
      <c r="AT153" s="97">
        <f>$G153*$T153</f>
        <v>0</v>
      </c>
      <c r="AU153" s="36">
        <f t="shared" si="252"/>
        <v>0</v>
      </c>
      <c r="AV153" s="91">
        <f>$G153*$U153</f>
        <v>0</v>
      </c>
      <c r="AW153" s="97">
        <f>$G153*$V153</f>
        <v>0</v>
      </c>
      <c r="AX153" s="36">
        <f t="shared" si="253"/>
        <v>0</v>
      </c>
      <c r="AY153" s="91">
        <f>$G153*$W153</f>
        <v>0</v>
      </c>
      <c r="AZ153" s="91">
        <f>$G153*$X153</f>
        <v>0</v>
      </c>
      <c r="BA153" s="91">
        <f>$G153*$Y153</f>
        <v>0</v>
      </c>
      <c r="BB153" s="97">
        <f>$G153*$Z153</f>
        <v>0</v>
      </c>
      <c r="BC153" s="36">
        <f t="shared" si="254"/>
        <v>0</v>
      </c>
      <c r="BD153" s="97">
        <f>$G153*$AA153</f>
        <v>0</v>
      </c>
      <c r="BE153" s="97">
        <f t="shared" si="255"/>
        <v>0</v>
      </c>
      <c r="BF153" s="107" t="s">
        <v>27</v>
      </c>
    </row>
    <row r="154" spans="1:58" x14ac:dyDescent="0.3">
      <c r="A154" s="105"/>
      <c r="B154" s="20" t="s">
        <v>510</v>
      </c>
      <c r="C154" s="23"/>
      <c r="D154" s="21" t="s">
        <v>745</v>
      </c>
      <c r="E154" s="89"/>
      <c r="F154" s="41" t="s">
        <v>27</v>
      </c>
      <c r="G154" s="47" t="s">
        <v>27</v>
      </c>
      <c r="H154" s="162"/>
      <c r="I154" s="129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9"/>
      <c r="AB154" s="145"/>
      <c r="AC154" s="41">
        <f>SUM(AC155:AC159)</f>
        <v>0</v>
      </c>
      <c r="AD154" s="29">
        <f t="shared" ref="AD154:BE154" si="256">SUM(AD155:AD159)</f>
        <v>0</v>
      </c>
      <c r="AE154" s="42">
        <f t="shared" si="256"/>
        <v>0</v>
      </c>
      <c r="AF154" s="41">
        <f t="shared" si="256"/>
        <v>0</v>
      </c>
      <c r="AG154" s="50">
        <f t="shared" si="256"/>
        <v>0</v>
      </c>
      <c r="AH154" s="41">
        <f t="shared" si="256"/>
        <v>0</v>
      </c>
      <c r="AI154" s="29">
        <f t="shared" si="256"/>
        <v>0</v>
      </c>
      <c r="AJ154" s="29">
        <f t="shared" si="256"/>
        <v>0</v>
      </c>
      <c r="AK154" s="50">
        <f t="shared" si="256"/>
        <v>0</v>
      </c>
      <c r="AL154" s="41">
        <f t="shared" si="256"/>
        <v>0</v>
      </c>
      <c r="AM154" s="29">
        <f t="shared" si="256"/>
        <v>0</v>
      </c>
      <c r="AN154" s="29">
        <f t="shared" si="256"/>
        <v>0</v>
      </c>
      <c r="AO154" s="29">
        <f t="shared" si="256"/>
        <v>0</v>
      </c>
      <c r="AP154" s="50">
        <f t="shared" si="256"/>
        <v>0</v>
      </c>
      <c r="AQ154" s="41">
        <f t="shared" si="256"/>
        <v>0</v>
      </c>
      <c r="AR154" s="29">
        <f t="shared" si="256"/>
        <v>0</v>
      </c>
      <c r="AS154" s="29">
        <f t="shared" si="256"/>
        <v>0</v>
      </c>
      <c r="AT154" s="50">
        <f t="shared" si="256"/>
        <v>0</v>
      </c>
      <c r="AU154" s="41">
        <f t="shared" si="256"/>
        <v>0</v>
      </c>
      <c r="AV154" s="29">
        <f t="shared" si="256"/>
        <v>0</v>
      </c>
      <c r="AW154" s="50">
        <f t="shared" si="256"/>
        <v>0</v>
      </c>
      <c r="AX154" s="41">
        <f t="shared" si="256"/>
        <v>0</v>
      </c>
      <c r="AY154" s="29">
        <f t="shared" si="256"/>
        <v>0</v>
      </c>
      <c r="AZ154" s="29">
        <f t="shared" si="256"/>
        <v>0</v>
      </c>
      <c r="BA154" s="29">
        <f t="shared" si="256"/>
        <v>0</v>
      </c>
      <c r="BB154" s="50">
        <f t="shared" si="256"/>
        <v>0</v>
      </c>
      <c r="BC154" s="41">
        <f t="shared" si="256"/>
        <v>0</v>
      </c>
      <c r="BD154" s="50">
        <f t="shared" si="256"/>
        <v>0</v>
      </c>
      <c r="BE154" s="50">
        <f t="shared" si="256"/>
        <v>0</v>
      </c>
      <c r="BF154" s="106" t="s">
        <v>27</v>
      </c>
    </row>
    <row r="155" spans="1:58" outlineLevel="1" x14ac:dyDescent="0.3">
      <c r="A155" s="105"/>
      <c r="B155" s="5" t="s">
        <v>512</v>
      </c>
      <c r="C155" s="24" t="s">
        <v>27</v>
      </c>
      <c r="D155" s="10" t="s">
        <v>747</v>
      </c>
      <c r="E155" s="90" t="s">
        <v>722</v>
      </c>
      <c r="F155" s="36" t="s">
        <v>514</v>
      </c>
      <c r="G155" s="98"/>
      <c r="H155" s="159">
        <f t="shared" ref="H155:H159" si="257">SUM(I155:AB155)</f>
        <v>0</v>
      </c>
      <c r="I155" s="153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5"/>
      <c r="AB155" s="156"/>
      <c r="AC155" s="36">
        <f t="shared" ref="AC155:AC159" si="258">SUM(AF155,AH155,AL155,AQ155,AU155,AX155,BC155)</f>
        <v>0</v>
      </c>
      <c r="AD155" s="31"/>
      <c r="AE155" s="43"/>
      <c r="AF155" s="36">
        <f t="shared" ref="AF155:AF159" si="259">SUM(AG155)</f>
        <v>0</v>
      </c>
      <c r="AG155" s="97">
        <f t="shared" ref="AG155:AG159" si="260">$G155*$I155</f>
        <v>0</v>
      </c>
      <c r="AH155" s="36">
        <f t="shared" ref="AH155:AH159" si="261">SUM(AI155:AK155)*$G155</f>
        <v>0</v>
      </c>
      <c r="AI155" s="91">
        <f t="shared" ref="AI155:AI159" si="262">$G155*$J155</f>
        <v>0</v>
      </c>
      <c r="AJ155" s="91">
        <f t="shared" ref="AJ155:AJ159" si="263">$G155*$K155</f>
        <v>0</v>
      </c>
      <c r="AK155" s="97">
        <f t="shared" ref="AK155:AK159" si="264">$G155*$L155</f>
        <v>0</v>
      </c>
      <c r="AL155" s="36">
        <f t="shared" ref="AL155:AL159" si="265">SUM(AM155:AP155)</f>
        <v>0</v>
      </c>
      <c r="AM155" s="91">
        <f>$G155*$N155</f>
        <v>0</v>
      </c>
      <c r="AN155" s="91">
        <f>$G155*$O155</f>
        <v>0</v>
      </c>
      <c r="AO155" s="91">
        <f>$G155*$P155</f>
        <v>0</v>
      </c>
      <c r="AP155" s="97">
        <f>$G155*$Q155</f>
        <v>0</v>
      </c>
      <c r="AQ155" s="36">
        <f t="shared" ref="AQ155:AQ159" si="266">SUM(AR155:AT155)</f>
        <v>0</v>
      </c>
      <c r="AR155" s="91">
        <f>$G155*$R155</f>
        <v>0</v>
      </c>
      <c r="AS155" s="91">
        <f>$G155*$S155</f>
        <v>0</v>
      </c>
      <c r="AT155" s="97">
        <f>$G155*$T155</f>
        <v>0</v>
      </c>
      <c r="AU155" s="36">
        <f t="shared" ref="AU155:AU159" si="267">SUM(AV155:AW155)</f>
        <v>0</v>
      </c>
      <c r="AV155" s="91">
        <f>$G155*$U155</f>
        <v>0</v>
      </c>
      <c r="AW155" s="97">
        <f>$G155*$V155</f>
        <v>0</v>
      </c>
      <c r="AX155" s="36">
        <f t="shared" ref="AX155:AX159" si="268">SUM(AY155:BB155)</f>
        <v>0</v>
      </c>
      <c r="AY155" s="91">
        <f>$G155*$W155</f>
        <v>0</v>
      </c>
      <c r="AZ155" s="91">
        <f>$G155*$X155</f>
        <v>0</v>
      </c>
      <c r="BA155" s="91">
        <f>$G155*$Y155</f>
        <v>0</v>
      </c>
      <c r="BB155" s="97">
        <f>$G155*$Z155</f>
        <v>0</v>
      </c>
      <c r="BC155" s="36">
        <f t="shared" ref="BC155:BC159" si="269">SUM(BD155)</f>
        <v>0</v>
      </c>
      <c r="BD155" s="97">
        <f>$G155*$AA155</f>
        <v>0</v>
      </c>
      <c r="BE155" s="97">
        <f t="shared" ref="BE155:BE159" si="270">$G155*$AB155</f>
        <v>0</v>
      </c>
      <c r="BF155" s="107" t="s">
        <v>27</v>
      </c>
    </row>
    <row r="156" spans="1:58" outlineLevel="1" x14ac:dyDescent="0.3">
      <c r="A156" s="105"/>
      <c r="B156" s="5" t="s">
        <v>512</v>
      </c>
      <c r="C156" s="24" t="s">
        <v>27</v>
      </c>
      <c r="D156" s="10" t="s">
        <v>749</v>
      </c>
      <c r="E156" s="90" t="s">
        <v>722</v>
      </c>
      <c r="F156" s="36" t="s">
        <v>514</v>
      </c>
      <c r="G156" s="98"/>
      <c r="H156" s="159">
        <f t="shared" si="257"/>
        <v>0</v>
      </c>
      <c r="I156" s="153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5"/>
      <c r="AB156" s="156"/>
      <c r="AC156" s="36">
        <f t="shared" si="258"/>
        <v>0</v>
      </c>
      <c r="AD156" s="31"/>
      <c r="AE156" s="43"/>
      <c r="AF156" s="36">
        <f t="shared" si="259"/>
        <v>0</v>
      </c>
      <c r="AG156" s="97">
        <f t="shared" si="260"/>
        <v>0</v>
      </c>
      <c r="AH156" s="36">
        <f t="shared" si="261"/>
        <v>0</v>
      </c>
      <c r="AI156" s="91">
        <f t="shared" si="262"/>
        <v>0</v>
      </c>
      <c r="AJ156" s="91">
        <f t="shared" si="263"/>
        <v>0</v>
      </c>
      <c r="AK156" s="97">
        <f t="shared" si="264"/>
        <v>0</v>
      </c>
      <c r="AL156" s="36">
        <f t="shared" si="265"/>
        <v>0</v>
      </c>
      <c r="AM156" s="91">
        <f>$G156*$N156</f>
        <v>0</v>
      </c>
      <c r="AN156" s="91">
        <f>$G156*$O156</f>
        <v>0</v>
      </c>
      <c r="AO156" s="91">
        <f>$G156*$P156</f>
        <v>0</v>
      </c>
      <c r="AP156" s="97">
        <f>$G156*$Q156</f>
        <v>0</v>
      </c>
      <c r="AQ156" s="36">
        <f t="shared" si="266"/>
        <v>0</v>
      </c>
      <c r="AR156" s="91">
        <f>$G156*$R156</f>
        <v>0</v>
      </c>
      <c r="AS156" s="91">
        <f>$G156*$S156</f>
        <v>0</v>
      </c>
      <c r="AT156" s="97">
        <f>$G156*$T156</f>
        <v>0</v>
      </c>
      <c r="AU156" s="36">
        <f t="shared" si="267"/>
        <v>0</v>
      </c>
      <c r="AV156" s="91">
        <f>$G156*$U156</f>
        <v>0</v>
      </c>
      <c r="AW156" s="97">
        <f>$G156*$V156</f>
        <v>0</v>
      </c>
      <c r="AX156" s="36">
        <f t="shared" si="268"/>
        <v>0</v>
      </c>
      <c r="AY156" s="91">
        <f>$G156*$W156</f>
        <v>0</v>
      </c>
      <c r="AZ156" s="91">
        <f>$G156*$X156</f>
        <v>0</v>
      </c>
      <c r="BA156" s="91">
        <f>$G156*$Y156</f>
        <v>0</v>
      </c>
      <c r="BB156" s="97">
        <f>$G156*$Z156</f>
        <v>0</v>
      </c>
      <c r="BC156" s="36">
        <f t="shared" si="269"/>
        <v>0</v>
      </c>
      <c r="BD156" s="97">
        <f>$G156*$AA156</f>
        <v>0</v>
      </c>
      <c r="BE156" s="97">
        <f t="shared" si="270"/>
        <v>0</v>
      </c>
      <c r="BF156" s="107" t="s">
        <v>27</v>
      </c>
    </row>
    <row r="157" spans="1:58" outlineLevel="1" x14ac:dyDescent="0.3">
      <c r="A157" s="105"/>
      <c r="B157" s="5" t="s">
        <v>512</v>
      </c>
      <c r="C157" s="24" t="s">
        <v>27</v>
      </c>
      <c r="D157" s="10" t="s">
        <v>1216</v>
      </c>
      <c r="E157" s="90" t="s">
        <v>722</v>
      </c>
      <c r="F157" s="36" t="s">
        <v>514</v>
      </c>
      <c r="G157" s="98"/>
      <c r="H157" s="159">
        <f t="shared" si="257"/>
        <v>0</v>
      </c>
      <c r="I157" s="153"/>
      <c r="J157" s="154"/>
      <c r="K157" s="154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5"/>
      <c r="AB157" s="156"/>
      <c r="AC157" s="36">
        <f t="shared" si="258"/>
        <v>0</v>
      </c>
      <c r="AD157" s="31"/>
      <c r="AE157" s="43"/>
      <c r="AF157" s="36">
        <f t="shared" si="259"/>
        <v>0</v>
      </c>
      <c r="AG157" s="97">
        <f t="shared" si="260"/>
        <v>0</v>
      </c>
      <c r="AH157" s="36">
        <f t="shared" si="261"/>
        <v>0</v>
      </c>
      <c r="AI157" s="91">
        <f t="shared" si="262"/>
        <v>0</v>
      </c>
      <c r="AJ157" s="91">
        <f t="shared" si="263"/>
        <v>0</v>
      </c>
      <c r="AK157" s="97">
        <f t="shared" si="264"/>
        <v>0</v>
      </c>
      <c r="AL157" s="36">
        <f t="shared" si="265"/>
        <v>0</v>
      </c>
      <c r="AM157" s="91">
        <f>$G157*$N157</f>
        <v>0</v>
      </c>
      <c r="AN157" s="91">
        <f>$G157*$O157</f>
        <v>0</v>
      </c>
      <c r="AO157" s="91">
        <f>$G157*$P157</f>
        <v>0</v>
      </c>
      <c r="AP157" s="97">
        <f>$G157*$Q157</f>
        <v>0</v>
      </c>
      <c r="AQ157" s="36">
        <f t="shared" si="266"/>
        <v>0</v>
      </c>
      <c r="AR157" s="91">
        <f>$G157*$R157</f>
        <v>0</v>
      </c>
      <c r="AS157" s="91">
        <f>$G157*$S157</f>
        <v>0</v>
      </c>
      <c r="AT157" s="97">
        <f>$G157*$T157</f>
        <v>0</v>
      </c>
      <c r="AU157" s="36">
        <f t="shared" si="267"/>
        <v>0</v>
      </c>
      <c r="AV157" s="91">
        <f>$G157*$U157</f>
        <v>0</v>
      </c>
      <c r="AW157" s="97">
        <f>$G157*$V157</f>
        <v>0</v>
      </c>
      <c r="AX157" s="36">
        <f t="shared" si="268"/>
        <v>0</v>
      </c>
      <c r="AY157" s="91">
        <f>$G157*$W157</f>
        <v>0</v>
      </c>
      <c r="AZ157" s="91">
        <f>$G157*$X157</f>
        <v>0</v>
      </c>
      <c r="BA157" s="91">
        <f>$G157*$Y157</f>
        <v>0</v>
      </c>
      <c r="BB157" s="97">
        <f>$G157*$Z157</f>
        <v>0</v>
      </c>
      <c r="BC157" s="36">
        <f t="shared" si="269"/>
        <v>0</v>
      </c>
      <c r="BD157" s="97">
        <f>$G157*$AA157</f>
        <v>0</v>
      </c>
      <c r="BE157" s="97">
        <f t="shared" si="270"/>
        <v>0</v>
      </c>
      <c r="BF157" s="107" t="s">
        <v>27</v>
      </c>
    </row>
    <row r="158" spans="1:58" outlineLevel="1" x14ac:dyDescent="0.3">
      <c r="A158" s="105"/>
      <c r="B158" s="5" t="s">
        <v>512</v>
      </c>
      <c r="C158" s="24" t="s">
        <v>27</v>
      </c>
      <c r="D158" s="10" t="s">
        <v>1220</v>
      </c>
      <c r="E158" s="90" t="s">
        <v>722</v>
      </c>
      <c r="F158" s="36" t="s">
        <v>514</v>
      </c>
      <c r="G158" s="98"/>
      <c r="H158" s="159">
        <f t="shared" si="257"/>
        <v>0</v>
      </c>
      <c r="I158" s="153"/>
      <c r="J158" s="154"/>
      <c r="K158" s="154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5"/>
      <c r="AB158" s="156"/>
      <c r="AC158" s="36">
        <f t="shared" si="258"/>
        <v>0</v>
      </c>
      <c r="AD158" s="31"/>
      <c r="AE158" s="43"/>
      <c r="AF158" s="36">
        <f t="shared" si="259"/>
        <v>0</v>
      </c>
      <c r="AG158" s="97">
        <f t="shared" si="260"/>
        <v>0</v>
      </c>
      <c r="AH158" s="36">
        <f t="shared" si="261"/>
        <v>0</v>
      </c>
      <c r="AI158" s="91">
        <f t="shared" si="262"/>
        <v>0</v>
      </c>
      <c r="AJ158" s="91">
        <f t="shared" si="263"/>
        <v>0</v>
      </c>
      <c r="AK158" s="97">
        <f t="shared" si="264"/>
        <v>0</v>
      </c>
      <c r="AL158" s="36">
        <f t="shared" si="265"/>
        <v>0</v>
      </c>
      <c r="AM158" s="91">
        <f>$G158*$N158</f>
        <v>0</v>
      </c>
      <c r="AN158" s="91">
        <f>$G158*$O158</f>
        <v>0</v>
      </c>
      <c r="AO158" s="91">
        <f>$G158*$P158</f>
        <v>0</v>
      </c>
      <c r="AP158" s="97">
        <f>$G158*$Q158</f>
        <v>0</v>
      </c>
      <c r="AQ158" s="36">
        <f t="shared" si="266"/>
        <v>0</v>
      </c>
      <c r="AR158" s="91">
        <f>$G158*$R158</f>
        <v>0</v>
      </c>
      <c r="AS158" s="91">
        <f>$G158*$S158</f>
        <v>0</v>
      </c>
      <c r="AT158" s="97">
        <f>$G158*$T158</f>
        <v>0</v>
      </c>
      <c r="AU158" s="36">
        <f t="shared" si="267"/>
        <v>0</v>
      </c>
      <c r="AV158" s="91">
        <f>$G158*$U158</f>
        <v>0</v>
      </c>
      <c r="AW158" s="97">
        <f>$G158*$V158</f>
        <v>0</v>
      </c>
      <c r="AX158" s="36">
        <f t="shared" si="268"/>
        <v>0</v>
      </c>
      <c r="AY158" s="91">
        <f>$G158*$W158</f>
        <v>0</v>
      </c>
      <c r="AZ158" s="91">
        <f>$G158*$X158</f>
        <v>0</v>
      </c>
      <c r="BA158" s="91">
        <f>$G158*$Y158</f>
        <v>0</v>
      </c>
      <c r="BB158" s="97">
        <f>$G158*$Z158</f>
        <v>0</v>
      </c>
      <c r="BC158" s="36">
        <f t="shared" si="269"/>
        <v>0</v>
      </c>
      <c r="BD158" s="97">
        <f>$G158*$AA158</f>
        <v>0</v>
      </c>
      <c r="BE158" s="97">
        <f t="shared" si="270"/>
        <v>0</v>
      </c>
      <c r="BF158" s="107" t="s">
        <v>27</v>
      </c>
    </row>
    <row r="159" spans="1:58" outlineLevel="1" x14ac:dyDescent="0.3">
      <c r="A159" s="105"/>
      <c r="B159" s="5" t="s">
        <v>512</v>
      </c>
      <c r="C159" s="24" t="s">
        <v>27</v>
      </c>
      <c r="D159" s="10" t="s">
        <v>739</v>
      </c>
      <c r="E159" s="90" t="s">
        <v>722</v>
      </c>
      <c r="F159" s="36" t="s">
        <v>514</v>
      </c>
      <c r="G159" s="98"/>
      <c r="H159" s="159">
        <f t="shared" si="257"/>
        <v>0</v>
      </c>
      <c r="I159" s="153"/>
      <c r="J159" s="154"/>
      <c r="K159" s="154"/>
      <c r="L159" s="154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/>
      <c r="W159" s="154"/>
      <c r="X159" s="154"/>
      <c r="Y159" s="154"/>
      <c r="Z159" s="154"/>
      <c r="AA159" s="155"/>
      <c r="AB159" s="156"/>
      <c r="AC159" s="36">
        <f t="shared" si="258"/>
        <v>0</v>
      </c>
      <c r="AD159" s="31"/>
      <c r="AE159" s="43"/>
      <c r="AF159" s="36">
        <f t="shared" si="259"/>
        <v>0</v>
      </c>
      <c r="AG159" s="97">
        <f t="shared" si="260"/>
        <v>0</v>
      </c>
      <c r="AH159" s="36">
        <f t="shared" si="261"/>
        <v>0</v>
      </c>
      <c r="AI159" s="91">
        <f t="shared" si="262"/>
        <v>0</v>
      </c>
      <c r="AJ159" s="91">
        <f t="shared" si="263"/>
        <v>0</v>
      </c>
      <c r="AK159" s="97">
        <f t="shared" si="264"/>
        <v>0</v>
      </c>
      <c r="AL159" s="36">
        <f t="shared" si="265"/>
        <v>0</v>
      </c>
      <c r="AM159" s="91">
        <f>$G159*$N159</f>
        <v>0</v>
      </c>
      <c r="AN159" s="91">
        <f>$G159*$O159</f>
        <v>0</v>
      </c>
      <c r="AO159" s="91">
        <f>$G159*$P159</f>
        <v>0</v>
      </c>
      <c r="AP159" s="97">
        <f>$G159*$Q159</f>
        <v>0</v>
      </c>
      <c r="AQ159" s="36">
        <f t="shared" si="266"/>
        <v>0</v>
      </c>
      <c r="AR159" s="91">
        <f>$G159*$R159</f>
        <v>0</v>
      </c>
      <c r="AS159" s="91">
        <f>$G159*$S159</f>
        <v>0</v>
      </c>
      <c r="AT159" s="97">
        <f>$G159*$T159</f>
        <v>0</v>
      </c>
      <c r="AU159" s="36">
        <f t="shared" si="267"/>
        <v>0</v>
      </c>
      <c r="AV159" s="91">
        <f>$G159*$U159</f>
        <v>0</v>
      </c>
      <c r="AW159" s="97">
        <f>$G159*$V159</f>
        <v>0</v>
      </c>
      <c r="AX159" s="36">
        <f t="shared" si="268"/>
        <v>0</v>
      </c>
      <c r="AY159" s="91">
        <f>$G159*$W159</f>
        <v>0</v>
      </c>
      <c r="AZ159" s="91">
        <f>$G159*$X159</f>
        <v>0</v>
      </c>
      <c r="BA159" s="91">
        <f>$G159*$Y159</f>
        <v>0</v>
      </c>
      <c r="BB159" s="97">
        <f>$G159*$Z159</f>
        <v>0</v>
      </c>
      <c r="BC159" s="36">
        <f t="shared" si="269"/>
        <v>0</v>
      </c>
      <c r="BD159" s="97">
        <f>$G159*$AA159</f>
        <v>0</v>
      </c>
      <c r="BE159" s="97">
        <f t="shared" si="270"/>
        <v>0</v>
      </c>
      <c r="BF159" s="107" t="s">
        <v>27</v>
      </c>
    </row>
    <row r="160" spans="1:58" x14ac:dyDescent="0.3">
      <c r="A160" s="105"/>
      <c r="B160" s="20" t="s">
        <v>510</v>
      </c>
      <c r="C160" s="23"/>
      <c r="D160" s="21" t="s">
        <v>754</v>
      </c>
      <c r="E160" s="89"/>
      <c r="F160" s="41" t="s">
        <v>27</v>
      </c>
      <c r="G160" s="47" t="s">
        <v>27</v>
      </c>
      <c r="H160" s="162"/>
      <c r="I160" s="129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9"/>
      <c r="AB160" s="145"/>
      <c r="AC160" s="41">
        <f>SUM(AC161:AC166)</f>
        <v>0</v>
      </c>
      <c r="AD160" s="29">
        <f t="shared" ref="AD160:BE160" si="271">SUM(AD161:AD166)</f>
        <v>0</v>
      </c>
      <c r="AE160" s="42">
        <f t="shared" si="271"/>
        <v>0</v>
      </c>
      <c r="AF160" s="41">
        <f t="shared" si="271"/>
        <v>0</v>
      </c>
      <c r="AG160" s="50">
        <f t="shared" si="271"/>
        <v>0</v>
      </c>
      <c r="AH160" s="41">
        <f t="shared" si="271"/>
        <v>0</v>
      </c>
      <c r="AI160" s="29">
        <f t="shared" si="271"/>
        <v>0</v>
      </c>
      <c r="AJ160" s="29">
        <f t="shared" si="271"/>
        <v>0</v>
      </c>
      <c r="AK160" s="50">
        <f t="shared" si="271"/>
        <v>0</v>
      </c>
      <c r="AL160" s="41">
        <f t="shared" si="271"/>
        <v>0</v>
      </c>
      <c r="AM160" s="29">
        <f t="shared" si="271"/>
        <v>0</v>
      </c>
      <c r="AN160" s="29">
        <f t="shared" si="271"/>
        <v>0</v>
      </c>
      <c r="AO160" s="29">
        <f t="shared" si="271"/>
        <v>0</v>
      </c>
      <c r="AP160" s="50">
        <f t="shared" si="271"/>
        <v>0</v>
      </c>
      <c r="AQ160" s="41">
        <f t="shared" si="271"/>
        <v>0</v>
      </c>
      <c r="AR160" s="29">
        <f t="shared" si="271"/>
        <v>0</v>
      </c>
      <c r="AS160" s="29">
        <f t="shared" si="271"/>
        <v>0</v>
      </c>
      <c r="AT160" s="50">
        <f t="shared" si="271"/>
        <v>0</v>
      </c>
      <c r="AU160" s="41">
        <f t="shared" si="271"/>
        <v>0</v>
      </c>
      <c r="AV160" s="29">
        <f t="shared" si="271"/>
        <v>0</v>
      </c>
      <c r="AW160" s="50">
        <f t="shared" si="271"/>
        <v>0</v>
      </c>
      <c r="AX160" s="41">
        <f t="shared" si="271"/>
        <v>0</v>
      </c>
      <c r="AY160" s="29">
        <f t="shared" si="271"/>
        <v>0</v>
      </c>
      <c r="AZ160" s="29">
        <f t="shared" si="271"/>
        <v>0</v>
      </c>
      <c r="BA160" s="29">
        <f t="shared" si="271"/>
        <v>0</v>
      </c>
      <c r="BB160" s="50">
        <f t="shared" si="271"/>
        <v>0</v>
      </c>
      <c r="BC160" s="41">
        <f t="shared" si="271"/>
        <v>0</v>
      </c>
      <c r="BD160" s="50">
        <f t="shared" si="271"/>
        <v>0</v>
      </c>
      <c r="BE160" s="50">
        <f t="shared" si="271"/>
        <v>0</v>
      </c>
      <c r="BF160" s="106"/>
    </row>
    <row r="161" spans="1:58" outlineLevel="1" x14ac:dyDescent="0.3">
      <c r="A161" s="105"/>
      <c r="B161" s="5" t="s">
        <v>512</v>
      </c>
      <c r="C161" s="24" t="s">
        <v>27</v>
      </c>
      <c r="D161" s="10" t="s">
        <v>756</v>
      </c>
      <c r="E161" s="90" t="s">
        <v>722</v>
      </c>
      <c r="F161" s="36" t="s">
        <v>514</v>
      </c>
      <c r="G161" s="98"/>
      <c r="H161" s="159">
        <f t="shared" ref="H161:H166" si="272">SUM(I161:AB161)</f>
        <v>0</v>
      </c>
      <c r="I161" s="153"/>
      <c r="J161" s="154"/>
      <c r="K161" s="154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  <c r="AA161" s="155"/>
      <c r="AB161" s="156"/>
      <c r="AC161" s="36">
        <f t="shared" ref="AC161:AC166" si="273">SUM(AF161,AH161,AL161,AQ161,AU161,AX161,BC161)</f>
        <v>0</v>
      </c>
      <c r="AD161" s="31"/>
      <c r="AE161" s="43"/>
      <c r="AF161" s="36">
        <f t="shared" ref="AF161:AF166" si="274">SUM(AG161)</f>
        <v>0</v>
      </c>
      <c r="AG161" s="97">
        <f t="shared" ref="AG161:AG166" si="275">$G161*$I161</f>
        <v>0</v>
      </c>
      <c r="AH161" s="36">
        <f t="shared" ref="AH161:AH166" si="276">SUM(AI161:AK161)*$G161</f>
        <v>0</v>
      </c>
      <c r="AI161" s="91">
        <f t="shared" ref="AI161:AI166" si="277">$G161*$J161</f>
        <v>0</v>
      </c>
      <c r="AJ161" s="91">
        <f t="shared" ref="AJ161:AJ166" si="278">$G161*$K161</f>
        <v>0</v>
      </c>
      <c r="AK161" s="97">
        <f t="shared" ref="AK161:AK166" si="279">$G161*$L161</f>
        <v>0</v>
      </c>
      <c r="AL161" s="36">
        <f t="shared" ref="AL161:AL166" si="280">SUM(AM161:AP161)</f>
        <v>0</v>
      </c>
      <c r="AM161" s="91">
        <f t="shared" ref="AM161:AM166" si="281">$G161*$N161</f>
        <v>0</v>
      </c>
      <c r="AN161" s="91">
        <f t="shared" ref="AN161:AN166" si="282">$G161*$O161</f>
        <v>0</v>
      </c>
      <c r="AO161" s="91">
        <f t="shared" ref="AO161:AO166" si="283">$G161*$P161</f>
        <v>0</v>
      </c>
      <c r="AP161" s="97">
        <f t="shared" ref="AP161:AP166" si="284">$G161*$Q161</f>
        <v>0</v>
      </c>
      <c r="AQ161" s="36">
        <f t="shared" ref="AQ161:AQ166" si="285">SUM(AR161:AT161)</f>
        <v>0</v>
      </c>
      <c r="AR161" s="91">
        <f t="shared" ref="AR161:AR166" si="286">$G161*$R161</f>
        <v>0</v>
      </c>
      <c r="AS161" s="91">
        <f t="shared" ref="AS161:AS166" si="287">$G161*$S161</f>
        <v>0</v>
      </c>
      <c r="AT161" s="97">
        <f t="shared" ref="AT161:AT166" si="288">$G161*$T161</f>
        <v>0</v>
      </c>
      <c r="AU161" s="36">
        <f t="shared" ref="AU161:AU166" si="289">SUM(AV161:AW161)</f>
        <v>0</v>
      </c>
      <c r="AV161" s="91">
        <f t="shared" ref="AV161:AV166" si="290">$G161*$U161</f>
        <v>0</v>
      </c>
      <c r="AW161" s="97">
        <f t="shared" ref="AW161:AW166" si="291">$G161*$V161</f>
        <v>0</v>
      </c>
      <c r="AX161" s="36">
        <f t="shared" ref="AX161:AX166" si="292">SUM(AY161:BB161)</f>
        <v>0</v>
      </c>
      <c r="AY161" s="91">
        <f t="shared" ref="AY161:AY166" si="293">$G161*$W161</f>
        <v>0</v>
      </c>
      <c r="AZ161" s="91">
        <f t="shared" ref="AZ161:AZ166" si="294">$G161*$X161</f>
        <v>0</v>
      </c>
      <c r="BA161" s="91">
        <f t="shared" ref="BA161:BA166" si="295">$G161*$Y161</f>
        <v>0</v>
      </c>
      <c r="BB161" s="97">
        <f t="shared" ref="BB161:BB166" si="296">$G161*$Z161</f>
        <v>0</v>
      </c>
      <c r="BC161" s="36">
        <f t="shared" ref="BC161:BC166" si="297">SUM(BD161)</f>
        <v>0</v>
      </c>
      <c r="BD161" s="97">
        <f t="shared" ref="BD161:BD166" si="298">$G161*$AA161</f>
        <v>0</v>
      </c>
      <c r="BE161" s="97">
        <f t="shared" ref="BE161:BE166" si="299">$G161*$AB161</f>
        <v>0</v>
      </c>
      <c r="BF161" s="107" t="s">
        <v>27</v>
      </c>
    </row>
    <row r="162" spans="1:58" outlineLevel="1" x14ac:dyDescent="0.3">
      <c r="A162" s="105"/>
      <c r="B162" s="5" t="s">
        <v>512</v>
      </c>
      <c r="C162" s="24" t="s">
        <v>27</v>
      </c>
      <c r="D162" s="10" t="s">
        <v>1218</v>
      </c>
      <c r="E162" s="90" t="s">
        <v>722</v>
      </c>
      <c r="F162" s="36" t="s">
        <v>514</v>
      </c>
      <c r="G162" s="98"/>
      <c r="H162" s="159">
        <f t="shared" si="272"/>
        <v>0</v>
      </c>
      <c r="I162" s="153"/>
      <c r="J162" s="154"/>
      <c r="K162" s="154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  <c r="AA162" s="155"/>
      <c r="AB162" s="156"/>
      <c r="AC162" s="36">
        <f t="shared" si="273"/>
        <v>0</v>
      </c>
      <c r="AD162" s="31"/>
      <c r="AE162" s="43"/>
      <c r="AF162" s="36">
        <f t="shared" si="274"/>
        <v>0</v>
      </c>
      <c r="AG162" s="97">
        <f t="shared" si="275"/>
        <v>0</v>
      </c>
      <c r="AH162" s="36">
        <f t="shared" si="276"/>
        <v>0</v>
      </c>
      <c r="AI162" s="91">
        <f t="shared" si="277"/>
        <v>0</v>
      </c>
      <c r="AJ162" s="91">
        <f t="shared" si="278"/>
        <v>0</v>
      </c>
      <c r="AK162" s="97">
        <f t="shared" si="279"/>
        <v>0</v>
      </c>
      <c r="AL162" s="36">
        <f t="shared" si="280"/>
        <v>0</v>
      </c>
      <c r="AM162" s="91">
        <f t="shared" si="281"/>
        <v>0</v>
      </c>
      <c r="AN162" s="91">
        <f t="shared" si="282"/>
        <v>0</v>
      </c>
      <c r="AO162" s="91">
        <f t="shared" si="283"/>
        <v>0</v>
      </c>
      <c r="AP162" s="97">
        <f t="shared" si="284"/>
        <v>0</v>
      </c>
      <c r="AQ162" s="36">
        <f t="shared" si="285"/>
        <v>0</v>
      </c>
      <c r="AR162" s="91">
        <f t="shared" si="286"/>
        <v>0</v>
      </c>
      <c r="AS162" s="91">
        <f t="shared" si="287"/>
        <v>0</v>
      </c>
      <c r="AT162" s="97">
        <f t="shared" si="288"/>
        <v>0</v>
      </c>
      <c r="AU162" s="36">
        <f t="shared" si="289"/>
        <v>0</v>
      </c>
      <c r="AV162" s="91">
        <f t="shared" si="290"/>
        <v>0</v>
      </c>
      <c r="AW162" s="97">
        <f t="shared" si="291"/>
        <v>0</v>
      </c>
      <c r="AX162" s="36">
        <f t="shared" si="292"/>
        <v>0</v>
      </c>
      <c r="AY162" s="91">
        <f t="shared" si="293"/>
        <v>0</v>
      </c>
      <c r="AZ162" s="91">
        <f t="shared" si="294"/>
        <v>0</v>
      </c>
      <c r="BA162" s="91">
        <f t="shared" si="295"/>
        <v>0</v>
      </c>
      <c r="BB162" s="97">
        <f t="shared" si="296"/>
        <v>0</v>
      </c>
      <c r="BC162" s="36">
        <f t="shared" si="297"/>
        <v>0</v>
      </c>
      <c r="BD162" s="97">
        <f t="shared" si="298"/>
        <v>0</v>
      </c>
      <c r="BE162" s="97">
        <f t="shared" si="299"/>
        <v>0</v>
      </c>
      <c r="BF162" s="107" t="s">
        <v>27</v>
      </c>
    </row>
    <row r="163" spans="1:58" outlineLevel="1" x14ac:dyDescent="0.3">
      <c r="A163" s="105"/>
      <c r="B163" s="5" t="s">
        <v>512</v>
      </c>
      <c r="C163" s="24" t="s">
        <v>27</v>
      </c>
      <c r="D163" s="10" t="s">
        <v>1220</v>
      </c>
      <c r="E163" s="90" t="s">
        <v>722</v>
      </c>
      <c r="F163" s="36" t="s">
        <v>514</v>
      </c>
      <c r="G163" s="98"/>
      <c r="H163" s="159">
        <f t="shared" si="272"/>
        <v>0</v>
      </c>
      <c r="I163" s="153"/>
      <c r="J163" s="154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  <c r="AA163" s="155"/>
      <c r="AB163" s="156"/>
      <c r="AC163" s="36">
        <f t="shared" si="273"/>
        <v>0</v>
      </c>
      <c r="AD163" s="31"/>
      <c r="AE163" s="43"/>
      <c r="AF163" s="36">
        <f t="shared" si="274"/>
        <v>0</v>
      </c>
      <c r="AG163" s="97">
        <f t="shared" si="275"/>
        <v>0</v>
      </c>
      <c r="AH163" s="36">
        <f t="shared" si="276"/>
        <v>0</v>
      </c>
      <c r="AI163" s="91">
        <f t="shared" si="277"/>
        <v>0</v>
      </c>
      <c r="AJ163" s="91">
        <f t="shared" si="278"/>
        <v>0</v>
      </c>
      <c r="AK163" s="97">
        <f t="shared" si="279"/>
        <v>0</v>
      </c>
      <c r="AL163" s="36">
        <f t="shared" si="280"/>
        <v>0</v>
      </c>
      <c r="AM163" s="91">
        <f t="shared" si="281"/>
        <v>0</v>
      </c>
      <c r="AN163" s="91">
        <f t="shared" si="282"/>
        <v>0</v>
      </c>
      <c r="AO163" s="91">
        <f t="shared" si="283"/>
        <v>0</v>
      </c>
      <c r="AP163" s="97">
        <f t="shared" si="284"/>
        <v>0</v>
      </c>
      <c r="AQ163" s="36">
        <f t="shared" si="285"/>
        <v>0</v>
      </c>
      <c r="AR163" s="91">
        <f t="shared" si="286"/>
        <v>0</v>
      </c>
      <c r="AS163" s="91">
        <f t="shared" si="287"/>
        <v>0</v>
      </c>
      <c r="AT163" s="97">
        <f t="shared" si="288"/>
        <v>0</v>
      </c>
      <c r="AU163" s="36">
        <f t="shared" si="289"/>
        <v>0</v>
      </c>
      <c r="AV163" s="91">
        <f t="shared" si="290"/>
        <v>0</v>
      </c>
      <c r="AW163" s="97">
        <f t="shared" si="291"/>
        <v>0</v>
      </c>
      <c r="AX163" s="36">
        <f t="shared" si="292"/>
        <v>0</v>
      </c>
      <c r="AY163" s="91">
        <f t="shared" si="293"/>
        <v>0</v>
      </c>
      <c r="AZ163" s="91">
        <f t="shared" si="294"/>
        <v>0</v>
      </c>
      <c r="BA163" s="91">
        <f t="shared" si="295"/>
        <v>0</v>
      </c>
      <c r="BB163" s="97">
        <f t="shared" si="296"/>
        <v>0</v>
      </c>
      <c r="BC163" s="36">
        <f t="shared" si="297"/>
        <v>0</v>
      </c>
      <c r="BD163" s="97">
        <f t="shared" si="298"/>
        <v>0</v>
      </c>
      <c r="BE163" s="97">
        <f t="shared" si="299"/>
        <v>0</v>
      </c>
      <c r="BF163" s="107" t="s">
        <v>27</v>
      </c>
    </row>
    <row r="164" spans="1:58" outlineLevel="1" x14ac:dyDescent="0.3">
      <c r="A164" s="105"/>
      <c r="B164" s="5" t="s">
        <v>512</v>
      </c>
      <c r="C164" s="24" t="s">
        <v>27</v>
      </c>
      <c r="D164" s="10" t="s">
        <v>1216</v>
      </c>
      <c r="E164" s="90" t="s">
        <v>722</v>
      </c>
      <c r="F164" s="36" t="s">
        <v>514</v>
      </c>
      <c r="G164" s="98"/>
      <c r="H164" s="159">
        <f t="shared" si="272"/>
        <v>0</v>
      </c>
      <c r="I164" s="153"/>
      <c r="J164" s="154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5"/>
      <c r="AB164" s="156"/>
      <c r="AC164" s="36">
        <f t="shared" si="273"/>
        <v>0</v>
      </c>
      <c r="AD164" s="31"/>
      <c r="AE164" s="43"/>
      <c r="AF164" s="36">
        <f t="shared" si="274"/>
        <v>0</v>
      </c>
      <c r="AG164" s="97">
        <f t="shared" si="275"/>
        <v>0</v>
      </c>
      <c r="AH164" s="36">
        <f t="shared" si="276"/>
        <v>0</v>
      </c>
      <c r="AI164" s="91">
        <f t="shared" si="277"/>
        <v>0</v>
      </c>
      <c r="AJ164" s="91">
        <f t="shared" si="278"/>
        <v>0</v>
      </c>
      <c r="AK164" s="97">
        <f t="shared" si="279"/>
        <v>0</v>
      </c>
      <c r="AL164" s="36">
        <f t="shared" si="280"/>
        <v>0</v>
      </c>
      <c r="AM164" s="91">
        <f t="shared" si="281"/>
        <v>0</v>
      </c>
      <c r="AN164" s="91">
        <f t="shared" si="282"/>
        <v>0</v>
      </c>
      <c r="AO164" s="91">
        <f t="shared" si="283"/>
        <v>0</v>
      </c>
      <c r="AP164" s="97">
        <f t="shared" si="284"/>
        <v>0</v>
      </c>
      <c r="AQ164" s="36">
        <f t="shared" si="285"/>
        <v>0</v>
      </c>
      <c r="AR164" s="91">
        <f t="shared" si="286"/>
        <v>0</v>
      </c>
      <c r="AS164" s="91">
        <f t="shared" si="287"/>
        <v>0</v>
      </c>
      <c r="AT164" s="97">
        <f t="shared" si="288"/>
        <v>0</v>
      </c>
      <c r="AU164" s="36">
        <f t="shared" si="289"/>
        <v>0</v>
      </c>
      <c r="AV164" s="91">
        <f t="shared" si="290"/>
        <v>0</v>
      </c>
      <c r="AW164" s="97">
        <f t="shared" si="291"/>
        <v>0</v>
      </c>
      <c r="AX164" s="36">
        <f t="shared" si="292"/>
        <v>0</v>
      </c>
      <c r="AY164" s="91">
        <f t="shared" si="293"/>
        <v>0</v>
      </c>
      <c r="AZ164" s="91">
        <f t="shared" si="294"/>
        <v>0</v>
      </c>
      <c r="BA164" s="91">
        <f t="shared" si="295"/>
        <v>0</v>
      </c>
      <c r="BB164" s="97">
        <f t="shared" si="296"/>
        <v>0</v>
      </c>
      <c r="BC164" s="36">
        <f t="shared" si="297"/>
        <v>0</v>
      </c>
      <c r="BD164" s="97">
        <f t="shared" si="298"/>
        <v>0</v>
      </c>
      <c r="BE164" s="97">
        <f t="shared" si="299"/>
        <v>0</v>
      </c>
      <c r="BF164" s="107" t="s">
        <v>27</v>
      </c>
    </row>
    <row r="165" spans="1:58" outlineLevel="1" x14ac:dyDescent="0.3">
      <c r="A165" s="105"/>
      <c r="B165" s="5" t="s">
        <v>512</v>
      </c>
      <c r="C165" s="24" t="s">
        <v>27</v>
      </c>
      <c r="D165" s="10" t="s">
        <v>739</v>
      </c>
      <c r="E165" s="90" t="s">
        <v>722</v>
      </c>
      <c r="F165" s="36" t="s">
        <v>514</v>
      </c>
      <c r="G165" s="98"/>
      <c r="H165" s="159">
        <f t="shared" si="272"/>
        <v>0</v>
      </c>
      <c r="I165" s="153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5"/>
      <c r="AB165" s="156"/>
      <c r="AC165" s="36">
        <f t="shared" si="273"/>
        <v>0</v>
      </c>
      <c r="AD165" s="31"/>
      <c r="AE165" s="43"/>
      <c r="AF165" s="36">
        <f t="shared" si="274"/>
        <v>0</v>
      </c>
      <c r="AG165" s="97">
        <f t="shared" si="275"/>
        <v>0</v>
      </c>
      <c r="AH165" s="36">
        <f t="shared" si="276"/>
        <v>0</v>
      </c>
      <c r="AI165" s="91">
        <f t="shared" si="277"/>
        <v>0</v>
      </c>
      <c r="AJ165" s="91">
        <f t="shared" si="278"/>
        <v>0</v>
      </c>
      <c r="AK165" s="97">
        <f t="shared" si="279"/>
        <v>0</v>
      </c>
      <c r="AL165" s="36">
        <f t="shared" si="280"/>
        <v>0</v>
      </c>
      <c r="AM165" s="91">
        <f t="shared" si="281"/>
        <v>0</v>
      </c>
      <c r="AN165" s="91">
        <f t="shared" si="282"/>
        <v>0</v>
      </c>
      <c r="AO165" s="91">
        <f t="shared" si="283"/>
        <v>0</v>
      </c>
      <c r="AP165" s="97">
        <f t="shared" si="284"/>
        <v>0</v>
      </c>
      <c r="AQ165" s="36">
        <f t="shared" si="285"/>
        <v>0</v>
      </c>
      <c r="AR165" s="91">
        <f t="shared" si="286"/>
        <v>0</v>
      </c>
      <c r="AS165" s="91">
        <f t="shared" si="287"/>
        <v>0</v>
      </c>
      <c r="AT165" s="97">
        <f t="shared" si="288"/>
        <v>0</v>
      </c>
      <c r="AU165" s="36">
        <f t="shared" si="289"/>
        <v>0</v>
      </c>
      <c r="AV165" s="91">
        <f t="shared" si="290"/>
        <v>0</v>
      </c>
      <c r="AW165" s="97">
        <f t="shared" si="291"/>
        <v>0</v>
      </c>
      <c r="AX165" s="36">
        <f t="shared" si="292"/>
        <v>0</v>
      </c>
      <c r="AY165" s="91">
        <f t="shared" si="293"/>
        <v>0</v>
      </c>
      <c r="AZ165" s="91">
        <f t="shared" si="294"/>
        <v>0</v>
      </c>
      <c r="BA165" s="91">
        <f t="shared" si="295"/>
        <v>0</v>
      </c>
      <c r="BB165" s="97">
        <f t="shared" si="296"/>
        <v>0</v>
      </c>
      <c r="BC165" s="36">
        <f t="shared" si="297"/>
        <v>0</v>
      </c>
      <c r="BD165" s="97">
        <f t="shared" si="298"/>
        <v>0</v>
      </c>
      <c r="BE165" s="97">
        <f t="shared" si="299"/>
        <v>0</v>
      </c>
      <c r="BF165" s="107" t="s">
        <v>27</v>
      </c>
    </row>
    <row r="166" spans="1:58" outlineLevel="1" x14ac:dyDescent="0.3">
      <c r="A166" s="105"/>
      <c r="B166" s="5" t="s">
        <v>512</v>
      </c>
      <c r="C166" s="24" t="s">
        <v>27</v>
      </c>
      <c r="D166" s="10" t="s">
        <v>760</v>
      </c>
      <c r="E166" s="90" t="s">
        <v>722</v>
      </c>
      <c r="F166" s="36" t="s">
        <v>514</v>
      </c>
      <c r="G166" s="98"/>
      <c r="H166" s="159">
        <f t="shared" si="272"/>
        <v>0</v>
      </c>
      <c r="I166" s="153"/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  <c r="AA166" s="155"/>
      <c r="AB166" s="156"/>
      <c r="AC166" s="36">
        <f t="shared" si="273"/>
        <v>0</v>
      </c>
      <c r="AD166" s="31"/>
      <c r="AE166" s="43"/>
      <c r="AF166" s="36">
        <f t="shared" si="274"/>
        <v>0</v>
      </c>
      <c r="AG166" s="97">
        <f t="shared" si="275"/>
        <v>0</v>
      </c>
      <c r="AH166" s="36">
        <f t="shared" si="276"/>
        <v>0</v>
      </c>
      <c r="AI166" s="91">
        <f t="shared" si="277"/>
        <v>0</v>
      </c>
      <c r="AJ166" s="91">
        <f t="shared" si="278"/>
        <v>0</v>
      </c>
      <c r="AK166" s="97">
        <f t="shared" si="279"/>
        <v>0</v>
      </c>
      <c r="AL166" s="36">
        <f t="shared" si="280"/>
        <v>0</v>
      </c>
      <c r="AM166" s="91">
        <f t="shared" si="281"/>
        <v>0</v>
      </c>
      <c r="AN166" s="91">
        <f t="shared" si="282"/>
        <v>0</v>
      </c>
      <c r="AO166" s="91">
        <f t="shared" si="283"/>
        <v>0</v>
      </c>
      <c r="AP166" s="97">
        <f t="shared" si="284"/>
        <v>0</v>
      </c>
      <c r="AQ166" s="36">
        <f t="shared" si="285"/>
        <v>0</v>
      </c>
      <c r="AR166" s="91">
        <f t="shared" si="286"/>
        <v>0</v>
      </c>
      <c r="AS166" s="91">
        <f t="shared" si="287"/>
        <v>0</v>
      </c>
      <c r="AT166" s="97">
        <f t="shared" si="288"/>
        <v>0</v>
      </c>
      <c r="AU166" s="36">
        <f t="shared" si="289"/>
        <v>0</v>
      </c>
      <c r="AV166" s="91">
        <f t="shared" si="290"/>
        <v>0</v>
      </c>
      <c r="AW166" s="97">
        <f t="shared" si="291"/>
        <v>0</v>
      </c>
      <c r="AX166" s="36">
        <f t="shared" si="292"/>
        <v>0</v>
      </c>
      <c r="AY166" s="91">
        <f t="shared" si="293"/>
        <v>0</v>
      </c>
      <c r="AZ166" s="91">
        <f t="shared" si="294"/>
        <v>0</v>
      </c>
      <c r="BA166" s="91">
        <f t="shared" si="295"/>
        <v>0</v>
      </c>
      <c r="BB166" s="97">
        <f t="shared" si="296"/>
        <v>0</v>
      </c>
      <c r="BC166" s="36">
        <f t="shared" si="297"/>
        <v>0</v>
      </c>
      <c r="BD166" s="97">
        <f t="shared" si="298"/>
        <v>0</v>
      </c>
      <c r="BE166" s="97">
        <f t="shared" si="299"/>
        <v>0</v>
      </c>
      <c r="BF166" s="107" t="s">
        <v>27</v>
      </c>
    </row>
    <row r="167" spans="1:58" x14ac:dyDescent="0.3">
      <c r="A167" s="105"/>
      <c r="B167" s="20" t="s">
        <v>510</v>
      </c>
      <c r="C167" s="23"/>
      <c r="D167" s="21" t="s">
        <v>763</v>
      </c>
      <c r="E167" s="89"/>
      <c r="F167" s="41" t="s">
        <v>27</v>
      </c>
      <c r="G167" s="47" t="s">
        <v>27</v>
      </c>
      <c r="H167" s="162"/>
      <c r="I167" s="129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9"/>
      <c r="AB167" s="145"/>
      <c r="AC167" s="41">
        <f>SUM(AC168:AC170)</f>
        <v>0</v>
      </c>
      <c r="AD167" s="29">
        <f t="shared" ref="AD167:BE167" si="300">SUM(AD168:AD170)</f>
        <v>0</v>
      </c>
      <c r="AE167" s="42">
        <f t="shared" si="300"/>
        <v>0</v>
      </c>
      <c r="AF167" s="41">
        <f t="shared" si="300"/>
        <v>0</v>
      </c>
      <c r="AG167" s="50">
        <f t="shared" si="300"/>
        <v>0</v>
      </c>
      <c r="AH167" s="41">
        <f t="shared" si="300"/>
        <v>0</v>
      </c>
      <c r="AI167" s="29">
        <f t="shared" si="300"/>
        <v>0</v>
      </c>
      <c r="AJ167" s="29">
        <f t="shared" si="300"/>
        <v>0</v>
      </c>
      <c r="AK167" s="50">
        <f t="shared" si="300"/>
        <v>0</v>
      </c>
      <c r="AL167" s="41">
        <f t="shared" si="300"/>
        <v>0</v>
      </c>
      <c r="AM167" s="29">
        <f t="shared" si="300"/>
        <v>0</v>
      </c>
      <c r="AN167" s="29">
        <f t="shared" si="300"/>
        <v>0</v>
      </c>
      <c r="AO167" s="29">
        <f t="shared" si="300"/>
        <v>0</v>
      </c>
      <c r="AP167" s="50">
        <f t="shared" si="300"/>
        <v>0</v>
      </c>
      <c r="AQ167" s="41">
        <f t="shared" si="300"/>
        <v>0</v>
      </c>
      <c r="AR167" s="29">
        <f t="shared" si="300"/>
        <v>0</v>
      </c>
      <c r="AS167" s="29">
        <f t="shared" si="300"/>
        <v>0</v>
      </c>
      <c r="AT167" s="50">
        <f t="shared" si="300"/>
        <v>0</v>
      </c>
      <c r="AU167" s="41">
        <f t="shared" si="300"/>
        <v>0</v>
      </c>
      <c r="AV167" s="29">
        <f t="shared" si="300"/>
        <v>0</v>
      </c>
      <c r="AW167" s="50">
        <f t="shared" si="300"/>
        <v>0</v>
      </c>
      <c r="AX167" s="41">
        <f t="shared" si="300"/>
        <v>0</v>
      </c>
      <c r="AY167" s="29">
        <f t="shared" si="300"/>
        <v>0</v>
      </c>
      <c r="AZ167" s="29">
        <f t="shared" si="300"/>
        <v>0</v>
      </c>
      <c r="BA167" s="29">
        <f t="shared" si="300"/>
        <v>0</v>
      </c>
      <c r="BB167" s="50">
        <f t="shared" si="300"/>
        <v>0</v>
      </c>
      <c r="BC167" s="41">
        <f t="shared" si="300"/>
        <v>0</v>
      </c>
      <c r="BD167" s="50">
        <f t="shared" si="300"/>
        <v>0</v>
      </c>
      <c r="BE167" s="50">
        <f t="shared" si="300"/>
        <v>0</v>
      </c>
      <c r="BF167" s="106"/>
    </row>
    <row r="168" spans="1:58" outlineLevel="1" x14ac:dyDescent="0.3">
      <c r="A168" s="105"/>
      <c r="B168" s="5" t="s">
        <v>512</v>
      </c>
      <c r="C168" s="24" t="s">
        <v>27</v>
      </c>
      <c r="D168" s="10" t="s">
        <v>765</v>
      </c>
      <c r="E168" s="90" t="s">
        <v>722</v>
      </c>
      <c r="F168" s="36" t="s">
        <v>514</v>
      </c>
      <c r="G168" s="98"/>
      <c r="H168" s="159">
        <f t="shared" ref="H168:H170" si="301">SUM(I168:AB168)</f>
        <v>0</v>
      </c>
      <c r="I168" s="153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5"/>
      <c r="AB168" s="156"/>
      <c r="AC168" s="36">
        <f t="shared" ref="AC168:AC170" si="302">SUM(AF168,AH168,AL168,AQ168,AU168,AX168,BC168)</f>
        <v>0</v>
      </c>
      <c r="AD168" s="31"/>
      <c r="AE168" s="43"/>
      <c r="AF168" s="36">
        <f t="shared" ref="AF168:AF170" si="303">SUM(AG168)</f>
        <v>0</v>
      </c>
      <c r="AG168" s="97">
        <f t="shared" ref="AG168:AG170" si="304">$G168*$I168</f>
        <v>0</v>
      </c>
      <c r="AH168" s="36">
        <f t="shared" ref="AH168:AH170" si="305">SUM(AI168:AK168)*$G168</f>
        <v>0</v>
      </c>
      <c r="AI168" s="91">
        <f t="shared" ref="AI168:AI170" si="306">$G168*$J168</f>
        <v>0</v>
      </c>
      <c r="AJ168" s="91">
        <f t="shared" ref="AJ168:AJ170" si="307">$G168*$K168</f>
        <v>0</v>
      </c>
      <c r="AK168" s="97">
        <f t="shared" ref="AK168:AK170" si="308">$G168*$L168</f>
        <v>0</v>
      </c>
      <c r="AL168" s="36">
        <f t="shared" ref="AL168:AL170" si="309">SUM(AM168:AP168)</f>
        <v>0</v>
      </c>
      <c r="AM168" s="91">
        <f>$G168*$N168</f>
        <v>0</v>
      </c>
      <c r="AN168" s="91">
        <f>$G168*$O168</f>
        <v>0</v>
      </c>
      <c r="AO168" s="91">
        <f>$G168*$P168</f>
        <v>0</v>
      </c>
      <c r="AP168" s="97">
        <f>$G168*$Q168</f>
        <v>0</v>
      </c>
      <c r="AQ168" s="36">
        <f t="shared" ref="AQ168:AQ170" si="310">SUM(AR168:AT168)</f>
        <v>0</v>
      </c>
      <c r="AR168" s="91">
        <f>$G168*$R168</f>
        <v>0</v>
      </c>
      <c r="AS168" s="91">
        <f>$G168*$S168</f>
        <v>0</v>
      </c>
      <c r="AT168" s="97">
        <f>$G168*$T168</f>
        <v>0</v>
      </c>
      <c r="AU168" s="36">
        <f t="shared" ref="AU168:AU170" si="311">SUM(AV168:AW168)</f>
        <v>0</v>
      </c>
      <c r="AV168" s="91">
        <f>$G168*$U168</f>
        <v>0</v>
      </c>
      <c r="AW168" s="97">
        <f>$G168*$V168</f>
        <v>0</v>
      </c>
      <c r="AX168" s="36">
        <f t="shared" ref="AX168:AX170" si="312">SUM(AY168:BB168)</f>
        <v>0</v>
      </c>
      <c r="AY168" s="91">
        <f>$G168*$W168</f>
        <v>0</v>
      </c>
      <c r="AZ168" s="91">
        <f>$G168*$X168</f>
        <v>0</v>
      </c>
      <c r="BA168" s="91">
        <f>$G168*$Y168</f>
        <v>0</v>
      </c>
      <c r="BB168" s="97">
        <f>$G168*$Z168</f>
        <v>0</v>
      </c>
      <c r="BC168" s="36">
        <f t="shared" ref="BC168:BC170" si="313">SUM(BD168)</f>
        <v>0</v>
      </c>
      <c r="BD168" s="97">
        <f>$G168*$AA168</f>
        <v>0</v>
      </c>
      <c r="BE168" s="97">
        <f t="shared" ref="BE168:BE170" si="314">$G168*$AB168</f>
        <v>0</v>
      </c>
      <c r="BF168" s="107" t="s">
        <v>27</v>
      </c>
    </row>
    <row r="169" spans="1:58" outlineLevel="1" x14ac:dyDescent="0.3">
      <c r="A169" s="105"/>
      <c r="B169" s="5" t="s">
        <v>512</v>
      </c>
      <c r="C169" s="24" t="s">
        <v>27</v>
      </c>
      <c r="D169" s="10" t="s">
        <v>767</v>
      </c>
      <c r="E169" s="90" t="s">
        <v>722</v>
      </c>
      <c r="F169" s="36" t="s">
        <v>514</v>
      </c>
      <c r="G169" s="98"/>
      <c r="H169" s="159">
        <f t="shared" si="301"/>
        <v>0</v>
      </c>
      <c r="I169" s="153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5"/>
      <c r="AB169" s="156"/>
      <c r="AC169" s="36">
        <f t="shared" si="302"/>
        <v>0</v>
      </c>
      <c r="AD169" s="31"/>
      <c r="AE169" s="43"/>
      <c r="AF169" s="36">
        <f t="shared" si="303"/>
        <v>0</v>
      </c>
      <c r="AG169" s="97">
        <f t="shared" si="304"/>
        <v>0</v>
      </c>
      <c r="AH169" s="36">
        <f t="shared" si="305"/>
        <v>0</v>
      </c>
      <c r="AI169" s="91">
        <f t="shared" si="306"/>
        <v>0</v>
      </c>
      <c r="AJ169" s="91">
        <f t="shared" si="307"/>
        <v>0</v>
      </c>
      <c r="AK169" s="97">
        <f t="shared" si="308"/>
        <v>0</v>
      </c>
      <c r="AL169" s="36">
        <f t="shared" si="309"/>
        <v>0</v>
      </c>
      <c r="AM169" s="91">
        <f>$G169*$N169</f>
        <v>0</v>
      </c>
      <c r="AN169" s="91">
        <f>$G169*$O169</f>
        <v>0</v>
      </c>
      <c r="AO169" s="91">
        <f>$G169*$P169</f>
        <v>0</v>
      </c>
      <c r="AP169" s="97">
        <f>$G169*$Q169</f>
        <v>0</v>
      </c>
      <c r="AQ169" s="36">
        <f t="shared" si="310"/>
        <v>0</v>
      </c>
      <c r="AR169" s="91">
        <f>$G169*$R169</f>
        <v>0</v>
      </c>
      <c r="AS169" s="91">
        <f>$G169*$S169</f>
        <v>0</v>
      </c>
      <c r="AT169" s="97">
        <f>$G169*$T169</f>
        <v>0</v>
      </c>
      <c r="AU169" s="36">
        <f t="shared" si="311"/>
        <v>0</v>
      </c>
      <c r="AV169" s="91">
        <f>$G169*$U169</f>
        <v>0</v>
      </c>
      <c r="AW169" s="97">
        <f>$G169*$V169</f>
        <v>0</v>
      </c>
      <c r="AX169" s="36">
        <f t="shared" si="312"/>
        <v>0</v>
      </c>
      <c r="AY169" s="91">
        <f>$G169*$W169</f>
        <v>0</v>
      </c>
      <c r="AZ169" s="91">
        <f>$G169*$X169</f>
        <v>0</v>
      </c>
      <c r="BA169" s="91">
        <f>$G169*$Y169</f>
        <v>0</v>
      </c>
      <c r="BB169" s="97">
        <f>$G169*$Z169</f>
        <v>0</v>
      </c>
      <c r="BC169" s="36">
        <f t="shared" si="313"/>
        <v>0</v>
      </c>
      <c r="BD169" s="97">
        <f>$G169*$AA169</f>
        <v>0</v>
      </c>
      <c r="BE169" s="97">
        <f t="shared" si="314"/>
        <v>0</v>
      </c>
      <c r="BF169" s="107" t="s">
        <v>27</v>
      </c>
    </row>
    <row r="170" spans="1:58" outlineLevel="1" x14ac:dyDescent="0.3">
      <c r="A170" s="105"/>
      <c r="B170" s="5" t="s">
        <v>512</v>
      </c>
      <c r="C170" s="24" t="s">
        <v>27</v>
      </c>
      <c r="D170" s="10" t="s">
        <v>769</v>
      </c>
      <c r="E170" s="90" t="s">
        <v>722</v>
      </c>
      <c r="F170" s="36" t="s">
        <v>514</v>
      </c>
      <c r="G170" s="98"/>
      <c r="H170" s="159">
        <f t="shared" si="301"/>
        <v>0</v>
      </c>
      <c r="I170" s="153"/>
      <c r="J170" s="154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  <c r="AA170" s="155"/>
      <c r="AB170" s="156"/>
      <c r="AC170" s="36">
        <f t="shared" si="302"/>
        <v>0</v>
      </c>
      <c r="AD170" s="31"/>
      <c r="AE170" s="43"/>
      <c r="AF170" s="36">
        <f t="shared" si="303"/>
        <v>0</v>
      </c>
      <c r="AG170" s="97">
        <f t="shared" si="304"/>
        <v>0</v>
      </c>
      <c r="AH170" s="36">
        <f t="shared" si="305"/>
        <v>0</v>
      </c>
      <c r="AI170" s="91">
        <f t="shared" si="306"/>
        <v>0</v>
      </c>
      <c r="AJ170" s="91">
        <f t="shared" si="307"/>
        <v>0</v>
      </c>
      <c r="AK170" s="97">
        <f t="shared" si="308"/>
        <v>0</v>
      </c>
      <c r="AL170" s="36">
        <f t="shared" si="309"/>
        <v>0</v>
      </c>
      <c r="AM170" s="91">
        <f>$G170*$N170</f>
        <v>0</v>
      </c>
      <c r="AN170" s="91">
        <f>$G170*$O170</f>
        <v>0</v>
      </c>
      <c r="AO170" s="91">
        <f>$G170*$P170</f>
        <v>0</v>
      </c>
      <c r="AP170" s="97">
        <f>$G170*$Q170</f>
        <v>0</v>
      </c>
      <c r="AQ170" s="36">
        <f t="shared" si="310"/>
        <v>0</v>
      </c>
      <c r="AR170" s="91">
        <f>$G170*$R170</f>
        <v>0</v>
      </c>
      <c r="AS170" s="91">
        <f>$G170*$S170</f>
        <v>0</v>
      </c>
      <c r="AT170" s="97">
        <f>$G170*$T170</f>
        <v>0</v>
      </c>
      <c r="AU170" s="36">
        <f t="shared" si="311"/>
        <v>0</v>
      </c>
      <c r="AV170" s="91">
        <f>$G170*$U170</f>
        <v>0</v>
      </c>
      <c r="AW170" s="97">
        <f>$G170*$V170</f>
        <v>0</v>
      </c>
      <c r="AX170" s="36">
        <f t="shared" si="312"/>
        <v>0</v>
      </c>
      <c r="AY170" s="91">
        <f>$G170*$W170</f>
        <v>0</v>
      </c>
      <c r="AZ170" s="91">
        <f>$G170*$X170</f>
        <v>0</v>
      </c>
      <c r="BA170" s="91">
        <f>$G170*$Y170</f>
        <v>0</v>
      </c>
      <c r="BB170" s="97">
        <f>$G170*$Z170</f>
        <v>0</v>
      </c>
      <c r="BC170" s="36">
        <f t="shared" si="313"/>
        <v>0</v>
      </c>
      <c r="BD170" s="97">
        <f>$G170*$AA170</f>
        <v>0</v>
      </c>
      <c r="BE170" s="97">
        <f t="shared" si="314"/>
        <v>0</v>
      </c>
      <c r="BF170" s="107" t="s">
        <v>27</v>
      </c>
    </row>
    <row r="171" spans="1:58" x14ac:dyDescent="0.3">
      <c r="A171" s="105"/>
      <c r="B171" s="20" t="s">
        <v>510</v>
      </c>
      <c r="C171" s="23"/>
      <c r="D171" s="21" t="s">
        <v>771</v>
      </c>
      <c r="E171" s="89"/>
      <c r="F171" s="41" t="s">
        <v>27</v>
      </c>
      <c r="G171" s="47" t="s">
        <v>27</v>
      </c>
      <c r="H171" s="162"/>
      <c r="I171" s="129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9"/>
      <c r="AB171" s="145"/>
      <c r="AC171" s="41">
        <f>SUM(AC172:AC175)</f>
        <v>0</v>
      </c>
      <c r="AD171" s="29">
        <f t="shared" ref="AD171:BE171" si="315">SUM(AD172:AD175)</f>
        <v>0</v>
      </c>
      <c r="AE171" s="42">
        <f t="shared" si="315"/>
        <v>0</v>
      </c>
      <c r="AF171" s="41">
        <f t="shared" si="315"/>
        <v>0</v>
      </c>
      <c r="AG171" s="50">
        <f t="shared" si="315"/>
        <v>0</v>
      </c>
      <c r="AH171" s="41">
        <f t="shared" si="315"/>
        <v>0</v>
      </c>
      <c r="AI171" s="29">
        <f t="shared" si="315"/>
        <v>0</v>
      </c>
      <c r="AJ171" s="29">
        <f t="shared" si="315"/>
        <v>0</v>
      </c>
      <c r="AK171" s="50">
        <f t="shared" si="315"/>
        <v>0</v>
      </c>
      <c r="AL171" s="41">
        <f t="shared" si="315"/>
        <v>0</v>
      </c>
      <c r="AM171" s="29">
        <f t="shared" si="315"/>
        <v>0</v>
      </c>
      <c r="AN171" s="29">
        <f t="shared" si="315"/>
        <v>0</v>
      </c>
      <c r="AO171" s="29">
        <f t="shared" si="315"/>
        <v>0</v>
      </c>
      <c r="AP171" s="50">
        <f t="shared" si="315"/>
        <v>0</v>
      </c>
      <c r="AQ171" s="41">
        <f t="shared" si="315"/>
        <v>0</v>
      </c>
      <c r="AR171" s="29">
        <f t="shared" si="315"/>
        <v>0</v>
      </c>
      <c r="AS171" s="29">
        <f t="shared" si="315"/>
        <v>0</v>
      </c>
      <c r="AT171" s="50">
        <f t="shared" si="315"/>
        <v>0</v>
      </c>
      <c r="AU171" s="41">
        <f t="shared" si="315"/>
        <v>0</v>
      </c>
      <c r="AV171" s="29">
        <f t="shared" si="315"/>
        <v>0</v>
      </c>
      <c r="AW171" s="50">
        <f t="shared" si="315"/>
        <v>0</v>
      </c>
      <c r="AX171" s="41">
        <f t="shared" si="315"/>
        <v>0</v>
      </c>
      <c r="AY171" s="29">
        <f t="shared" si="315"/>
        <v>0</v>
      </c>
      <c r="AZ171" s="29">
        <f t="shared" si="315"/>
        <v>0</v>
      </c>
      <c r="BA171" s="29">
        <f t="shared" si="315"/>
        <v>0</v>
      </c>
      <c r="BB171" s="50">
        <f t="shared" si="315"/>
        <v>0</v>
      </c>
      <c r="BC171" s="41">
        <f t="shared" si="315"/>
        <v>0</v>
      </c>
      <c r="BD171" s="50">
        <f t="shared" si="315"/>
        <v>0</v>
      </c>
      <c r="BE171" s="50">
        <f t="shared" si="315"/>
        <v>0</v>
      </c>
      <c r="BF171" s="106"/>
    </row>
    <row r="172" spans="1:58" outlineLevel="1" x14ac:dyDescent="0.3">
      <c r="A172" s="105"/>
      <c r="B172" s="5" t="s">
        <v>512</v>
      </c>
      <c r="C172" s="24" t="s">
        <v>27</v>
      </c>
      <c r="D172" s="10" t="s">
        <v>1221</v>
      </c>
      <c r="E172" s="90" t="s">
        <v>722</v>
      </c>
      <c r="F172" s="36" t="s">
        <v>514</v>
      </c>
      <c r="G172" s="98"/>
      <c r="H172" s="159">
        <f t="shared" ref="H172:H175" si="316">SUM(I172:AB172)</f>
        <v>0</v>
      </c>
      <c r="I172" s="153"/>
      <c r="J172" s="154"/>
      <c r="K172" s="154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  <c r="AA172" s="155"/>
      <c r="AB172" s="156"/>
      <c r="AC172" s="36">
        <f t="shared" ref="AC172:AC175" si="317">SUM(AF172,AH172,AL172,AQ172,AU172,AX172,BC172)</f>
        <v>0</v>
      </c>
      <c r="AD172" s="31"/>
      <c r="AE172" s="43"/>
      <c r="AF172" s="36">
        <f t="shared" ref="AF172:AF175" si="318">SUM(AG172)</f>
        <v>0</v>
      </c>
      <c r="AG172" s="97">
        <f t="shared" ref="AG172:AG175" si="319">$G172*$I172</f>
        <v>0</v>
      </c>
      <c r="AH172" s="36">
        <f t="shared" ref="AH172:AH175" si="320">SUM(AI172:AK172)*$G172</f>
        <v>0</v>
      </c>
      <c r="AI172" s="91">
        <f t="shared" ref="AI172:AI175" si="321">$G172*$J172</f>
        <v>0</v>
      </c>
      <c r="AJ172" s="91">
        <f t="shared" ref="AJ172:AJ175" si="322">$G172*$K172</f>
        <v>0</v>
      </c>
      <c r="AK172" s="97">
        <f t="shared" ref="AK172:AK175" si="323">$G172*$L172</f>
        <v>0</v>
      </c>
      <c r="AL172" s="36">
        <f t="shared" ref="AL172:AL175" si="324">SUM(AM172:AP172)</f>
        <v>0</v>
      </c>
      <c r="AM172" s="91">
        <f>$G172*$N172</f>
        <v>0</v>
      </c>
      <c r="AN172" s="91">
        <f>$G172*$O172</f>
        <v>0</v>
      </c>
      <c r="AO172" s="91">
        <f>$G172*$P172</f>
        <v>0</v>
      </c>
      <c r="AP172" s="97">
        <f>$G172*$Q172</f>
        <v>0</v>
      </c>
      <c r="AQ172" s="36">
        <f t="shared" ref="AQ172:AQ175" si="325">SUM(AR172:AT172)</f>
        <v>0</v>
      </c>
      <c r="AR172" s="91">
        <f>$G172*$R172</f>
        <v>0</v>
      </c>
      <c r="AS172" s="91">
        <f>$G172*$S172</f>
        <v>0</v>
      </c>
      <c r="AT172" s="97">
        <f>$G172*$T172</f>
        <v>0</v>
      </c>
      <c r="AU172" s="36">
        <f t="shared" ref="AU172:AU175" si="326">SUM(AV172:AW172)</f>
        <v>0</v>
      </c>
      <c r="AV172" s="91">
        <f>$G172*$U172</f>
        <v>0</v>
      </c>
      <c r="AW172" s="97">
        <f>$G172*$V172</f>
        <v>0</v>
      </c>
      <c r="AX172" s="36">
        <f t="shared" ref="AX172:AX175" si="327">SUM(AY172:BB172)</f>
        <v>0</v>
      </c>
      <c r="AY172" s="91">
        <f>$G172*$W172</f>
        <v>0</v>
      </c>
      <c r="AZ172" s="91">
        <f>$G172*$X172</f>
        <v>0</v>
      </c>
      <c r="BA172" s="91">
        <f>$G172*$Y172</f>
        <v>0</v>
      </c>
      <c r="BB172" s="97">
        <f>$G172*$Z172</f>
        <v>0</v>
      </c>
      <c r="BC172" s="36">
        <f t="shared" ref="BC172:BC175" si="328">SUM(BD172)</f>
        <v>0</v>
      </c>
      <c r="BD172" s="97">
        <f>$G172*$AA172</f>
        <v>0</v>
      </c>
      <c r="BE172" s="97">
        <f t="shared" ref="BE172:BE175" si="329">$G172*$AB172</f>
        <v>0</v>
      </c>
      <c r="BF172" s="107" t="s">
        <v>27</v>
      </c>
    </row>
    <row r="173" spans="1:58" outlineLevel="1" x14ac:dyDescent="0.3">
      <c r="A173" s="105"/>
      <c r="B173" s="5" t="s">
        <v>512</v>
      </c>
      <c r="C173" s="24" t="s">
        <v>27</v>
      </c>
      <c r="D173" s="10" t="s">
        <v>1222</v>
      </c>
      <c r="E173" s="90" t="s">
        <v>722</v>
      </c>
      <c r="F173" s="36" t="s">
        <v>514</v>
      </c>
      <c r="G173" s="98"/>
      <c r="H173" s="159">
        <f t="shared" si="316"/>
        <v>0</v>
      </c>
      <c r="I173" s="153"/>
      <c r="J173" s="154"/>
      <c r="K173" s="154"/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  <c r="AA173" s="155"/>
      <c r="AB173" s="156"/>
      <c r="AC173" s="36">
        <f t="shared" si="317"/>
        <v>0</v>
      </c>
      <c r="AD173" s="31"/>
      <c r="AE173" s="43"/>
      <c r="AF173" s="36">
        <f t="shared" si="318"/>
        <v>0</v>
      </c>
      <c r="AG173" s="97">
        <f t="shared" si="319"/>
        <v>0</v>
      </c>
      <c r="AH173" s="36">
        <f t="shared" si="320"/>
        <v>0</v>
      </c>
      <c r="AI173" s="91">
        <f t="shared" si="321"/>
        <v>0</v>
      </c>
      <c r="AJ173" s="91">
        <f t="shared" si="322"/>
        <v>0</v>
      </c>
      <c r="AK173" s="97">
        <f t="shared" si="323"/>
        <v>0</v>
      </c>
      <c r="AL173" s="36">
        <f t="shared" si="324"/>
        <v>0</v>
      </c>
      <c r="AM173" s="91">
        <f>$G173*$N173</f>
        <v>0</v>
      </c>
      <c r="AN173" s="91">
        <f>$G173*$O173</f>
        <v>0</v>
      </c>
      <c r="AO173" s="91">
        <f>$G173*$P173</f>
        <v>0</v>
      </c>
      <c r="AP173" s="97">
        <f>$G173*$Q173</f>
        <v>0</v>
      </c>
      <c r="AQ173" s="36">
        <f t="shared" si="325"/>
        <v>0</v>
      </c>
      <c r="AR173" s="91">
        <f>$G173*$R173</f>
        <v>0</v>
      </c>
      <c r="AS173" s="91">
        <f>$G173*$S173</f>
        <v>0</v>
      </c>
      <c r="AT173" s="97">
        <f>$G173*$T173</f>
        <v>0</v>
      </c>
      <c r="AU173" s="36">
        <f t="shared" si="326"/>
        <v>0</v>
      </c>
      <c r="AV173" s="91">
        <f>$G173*$U173</f>
        <v>0</v>
      </c>
      <c r="AW173" s="97">
        <f>$G173*$V173</f>
        <v>0</v>
      </c>
      <c r="AX173" s="36">
        <f t="shared" si="327"/>
        <v>0</v>
      </c>
      <c r="AY173" s="91">
        <f>$G173*$W173</f>
        <v>0</v>
      </c>
      <c r="AZ173" s="91">
        <f>$G173*$X173</f>
        <v>0</v>
      </c>
      <c r="BA173" s="91">
        <f>$G173*$Y173</f>
        <v>0</v>
      </c>
      <c r="BB173" s="97">
        <f>$G173*$Z173</f>
        <v>0</v>
      </c>
      <c r="BC173" s="36">
        <f t="shared" si="328"/>
        <v>0</v>
      </c>
      <c r="BD173" s="97">
        <f>$G173*$AA173</f>
        <v>0</v>
      </c>
      <c r="BE173" s="97">
        <f t="shared" si="329"/>
        <v>0</v>
      </c>
      <c r="BF173" s="107" t="s">
        <v>27</v>
      </c>
    </row>
    <row r="174" spans="1:58" outlineLevel="1" x14ac:dyDescent="0.3">
      <c r="A174" s="105"/>
      <c r="B174" s="5" t="s">
        <v>512</v>
      </c>
      <c r="C174" s="24" t="s">
        <v>27</v>
      </c>
      <c r="D174" s="10" t="s">
        <v>1223</v>
      </c>
      <c r="E174" s="90" t="s">
        <v>722</v>
      </c>
      <c r="F174" s="36" t="s">
        <v>514</v>
      </c>
      <c r="G174" s="98"/>
      <c r="H174" s="159">
        <f t="shared" si="316"/>
        <v>0</v>
      </c>
      <c r="I174" s="153"/>
      <c r="J174" s="154"/>
      <c r="K174" s="154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  <c r="AA174" s="155"/>
      <c r="AB174" s="156"/>
      <c r="AC174" s="36">
        <f t="shared" si="317"/>
        <v>0</v>
      </c>
      <c r="AD174" s="31"/>
      <c r="AE174" s="43"/>
      <c r="AF174" s="36">
        <f t="shared" si="318"/>
        <v>0</v>
      </c>
      <c r="AG174" s="97">
        <f t="shared" si="319"/>
        <v>0</v>
      </c>
      <c r="AH174" s="36">
        <f t="shared" si="320"/>
        <v>0</v>
      </c>
      <c r="AI174" s="91">
        <f t="shared" si="321"/>
        <v>0</v>
      </c>
      <c r="AJ174" s="91">
        <f t="shared" si="322"/>
        <v>0</v>
      </c>
      <c r="AK174" s="97">
        <f t="shared" si="323"/>
        <v>0</v>
      </c>
      <c r="AL174" s="36">
        <f t="shared" si="324"/>
        <v>0</v>
      </c>
      <c r="AM174" s="91">
        <f>$G174*$N174</f>
        <v>0</v>
      </c>
      <c r="AN174" s="91">
        <f>$G174*$O174</f>
        <v>0</v>
      </c>
      <c r="AO174" s="91">
        <f>$G174*$P174</f>
        <v>0</v>
      </c>
      <c r="AP174" s="97">
        <f>$G174*$Q174</f>
        <v>0</v>
      </c>
      <c r="AQ174" s="36">
        <f t="shared" si="325"/>
        <v>0</v>
      </c>
      <c r="AR174" s="91">
        <f>$G174*$R174</f>
        <v>0</v>
      </c>
      <c r="AS174" s="91">
        <f>$G174*$S174</f>
        <v>0</v>
      </c>
      <c r="AT174" s="97">
        <f>$G174*$T174</f>
        <v>0</v>
      </c>
      <c r="AU174" s="36">
        <f t="shared" si="326"/>
        <v>0</v>
      </c>
      <c r="AV174" s="91">
        <f>$G174*$U174</f>
        <v>0</v>
      </c>
      <c r="AW174" s="97">
        <f>$G174*$V174</f>
        <v>0</v>
      </c>
      <c r="AX174" s="36">
        <f t="shared" si="327"/>
        <v>0</v>
      </c>
      <c r="AY174" s="91">
        <f>$G174*$W174</f>
        <v>0</v>
      </c>
      <c r="AZ174" s="91">
        <f>$G174*$X174</f>
        <v>0</v>
      </c>
      <c r="BA174" s="91">
        <f>$G174*$Y174</f>
        <v>0</v>
      </c>
      <c r="BB174" s="97">
        <f>$G174*$Z174</f>
        <v>0</v>
      </c>
      <c r="BC174" s="36">
        <f t="shared" si="328"/>
        <v>0</v>
      </c>
      <c r="BD174" s="97">
        <f>$G174*$AA174</f>
        <v>0</v>
      </c>
      <c r="BE174" s="97">
        <f t="shared" si="329"/>
        <v>0</v>
      </c>
      <c r="BF174" s="107" t="s">
        <v>27</v>
      </c>
    </row>
    <row r="175" spans="1:58" outlineLevel="1" x14ac:dyDescent="0.3">
      <c r="A175" s="105"/>
      <c r="B175" s="5" t="s">
        <v>512</v>
      </c>
      <c r="C175" s="24" t="s">
        <v>27</v>
      </c>
      <c r="D175" s="10" t="s">
        <v>1224</v>
      </c>
      <c r="E175" s="90" t="s">
        <v>722</v>
      </c>
      <c r="F175" s="36" t="s">
        <v>514</v>
      </c>
      <c r="G175" s="98"/>
      <c r="H175" s="159">
        <f t="shared" si="316"/>
        <v>0</v>
      </c>
      <c r="I175" s="153"/>
      <c r="J175" s="154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  <c r="AA175" s="155"/>
      <c r="AB175" s="156"/>
      <c r="AC175" s="36">
        <f t="shared" si="317"/>
        <v>0</v>
      </c>
      <c r="AD175" s="31"/>
      <c r="AE175" s="43"/>
      <c r="AF175" s="36">
        <f t="shared" si="318"/>
        <v>0</v>
      </c>
      <c r="AG175" s="97">
        <f t="shared" si="319"/>
        <v>0</v>
      </c>
      <c r="AH175" s="36">
        <f t="shared" si="320"/>
        <v>0</v>
      </c>
      <c r="AI175" s="91">
        <f t="shared" si="321"/>
        <v>0</v>
      </c>
      <c r="AJ175" s="91">
        <f t="shared" si="322"/>
        <v>0</v>
      </c>
      <c r="AK175" s="97">
        <f t="shared" si="323"/>
        <v>0</v>
      </c>
      <c r="AL175" s="36">
        <f t="shared" si="324"/>
        <v>0</v>
      </c>
      <c r="AM175" s="91">
        <f>$G175*$N175</f>
        <v>0</v>
      </c>
      <c r="AN175" s="91">
        <f>$G175*$O175</f>
        <v>0</v>
      </c>
      <c r="AO175" s="91">
        <f>$G175*$P175</f>
        <v>0</v>
      </c>
      <c r="AP175" s="97">
        <f>$G175*$Q175</f>
        <v>0</v>
      </c>
      <c r="AQ175" s="36">
        <f t="shared" si="325"/>
        <v>0</v>
      </c>
      <c r="AR175" s="91">
        <f>$G175*$R175</f>
        <v>0</v>
      </c>
      <c r="AS175" s="91">
        <f>$G175*$S175</f>
        <v>0</v>
      </c>
      <c r="AT175" s="97">
        <f>$G175*$T175</f>
        <v>0</v>
      </c>
      <c r="AU175" s="36">
        <f t="shared" si="326"/>
        <v>0</v>
      </c>
      <c r="AV175" s="91">
        <f>$G175*$U175</f>
        <v>0</v>
      </c>
      <c r="AW175" s="97">
        <f>$G175*$V175</f>
        <v>0</v>
      </c>
      <c r="AX175" s="36">
        <f t="shared" si="327"/>
        <v>0</v>
      </c>
      <c r="AY175" s="91">
        <f>$G175*$W175</f>
        <v>0</v>
      </c>
      <c r="AZ175" s="91">
        <f>$G175*$X175</f>
        <v>0</v>
      </c>
      <c r="BA175" s="91">
        <f>$G175*$Y175</f>
        <v>0</v>
      </c>
      <c r="BB175" s="97">
        <f>$G175*$Z175</f>
        <v>0</v>
      </c>
      <c r="BC175" s="36">
        <f t="shared" si="328"/>
        <v>0</v>
      </c>
      <c r="BD175" s="97">
        <f>$G175*$AA175</f>
        <v>0</v>
      </c>
      <c r="BE175" s="97">
        <f t="shared" si="329"/>
        <v>0</v>
      </c>
      <c r="BF175" s="107" t="s">
        <v>27</v>
      </c>
    </row>
    <row r="176" spans="1:58" x14ac:dyDescent="0.3">
      <c r="A176" s="105"/>
      <c r="B176" s="20" t="s">
        <v>510</v>
      </c>
      <c r="C176" s="23"/>
      <c r="D176" s="21" t="s">
        <v>781</v>
      </c>
      <c r="E176" s="89"/>
      <c r="F176" s="41" t="s">
        <v>27</v>
      </c>
      <c r="G176" s="47" t="s">
        <v>27</v>
      </c>
      <c r="H176" s="162"/>
      <c r="I176" s="129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9"/>
      <c r="AB176" s="145"/>
      <c r="AC176" s="41">
        <f>SUM(AC177)</f>
        <v>0</v>
      </c>
      <c r="AD176" s="29">
        <f t="shared" ref="AD176:BE176" si="330">SUM(AD177)</f>
        <v>0</v>
      </c>
      <c r="AE176" s="42">
        <f t="shared" si="330"/>
        <v>0</v>
      </c>
      <c r="AF176" s="41">
        <f t="shared" si="330"/>
        <v>0</v>
      </c>
      <c r="AG176" s="50">
        <f t="shared" si="330"/>
        <v>0</v>
      </c>
      <c r="AH176" s="41">
        <f t="shared" si="330"/>
        <v>0</v>
      </c>
      <c r="AI176" s="29">
        <f t="shared" si="330"/>
        <v>0</v>
      </c>
      <c r="AJ176" s="29">
        <f t="shared" si="330"/>
        <v>0</v>
      </c>
      <c r="AK176" s="50">
        <f t="shared" si="330"/>
        <v>0</v>
      </c>
      <c r="AL176" s="41">
        <f t="shared" si="330"/>
        <v>0</v>
      </c>
      <c r="AM176" s="29">
        <f t="shared" si="330"/>
        <v>0</v>
      </c>
      <c r="AN176" s="29">
        <f t="shared" si="330"/>
        <v>0</v>
      </c>
      <c r="AO176" s="29">
        <f t="shared" si="330"/>
        <v>0</v>
      </c>
      <c r="AP176" s="50">
        <f t="shared" si="330"/>
        <v>0</v>
      </c>
      <c r="AQ176" s="41">
        <f t="shared" si="330"/>
        <v>0</v>
      </c>
      <c r="AR176" s="29">
        <f t="shared" si="330"/>
        <v>0</v>
      </c>
      <c r="AS176" s="29">
        <f t="shared" si="330"/>
        <v>0</v>
      </c>
      <c r="AT176" s="50">
        <f t="shared" si="330"/>
        <v>0</v>
      </c>
      <c r="AU176" s="41">
        <f t="shared" si="330"/>
        <v>0</v>
      </c>
      <c r="AV176" s="29">
        <f t="shared" si="330"/>
        <v>0</v>
      </c>
      <c r="AW176" s="50">
        <f t="shared" si="330"/>
        <v>0</v>
      </c>
      <c r="AX176" s="41">
        <f t="shared" si="330"/>
        <v>0</v>
      </c>
      <c r="AY176" s="29">
        <f t="shared" si="330"/>
        <v>0</v>
      </c>
      <c r="AZ176" s="29">
        <f t="shared" si="330"/>
        <v>0</v>
      </c>
      <c r="BA176" s="29">
        <f t="shared" si="330"/>
        <v>0</v>
      </c>
      <c r="BB176" s="50">
        <f t="shared" si="330"/>
        <v>0</v>
      </c>
      <c r="BC176" s="41">
        <f t="shared" si="330"/>
        <v>0</v>
      </c>
      <c r="BD176" s="50">
        <f t="shared" si="330"/>
        <v>0</v>
      </c>
      <c r="BE176" s="50">
        <f t="shared" si="330"/>
        <v>0</v>
      </c>
      <c r="BF176" s="106"/>
    </row>
    <row r="177" spans="1:58" ht="27.6" outlineLevel="1" x14ac:dyDescent="0.3">
      <c r="A177" s="105"/>
      <c r="B177" s="5"/>
      <c r="C177" s="24"/>
      <c r="D177" s="10" t="s">
        <v>783</v>
      </c>
      <c r="E177" s="90" t="s">
        <v>784</v>
      </c>
      <c r="F177" s="36" t="s">
        <v>514</v>
      </c>
      <c r="G177" s="98"/>
      <c r="H177" s="159">
        <f t="shared" ref="H177" si="331">SUM(I177:AB177)</f>
        <v>0</v>
      </c>
      <c r="I177" s="153"/>
      <c r="J177" s="154"/>
      <c r="K177" s="154"/>
      <c r="L177" s="154"/>
      <c r="M177" s="154"/>
      <c r="N177" s="154"/>
      <c r="O177" s="154"/>
      <c r="P177" s="154"/>
      <c r="Q177" s="154"/>
      <c r="R177" s="154"/>
      <c r="S177" s="154"/>
      <c r="T177" s="154"/>
      <c r="U177" s="154"/>
      <c r="V177" s="154"/>
      <c r="W177" s="154"/>
      <c r="X177" s="154"/>
      <c r="Y177" s="154"/>
      <c r="Z177" s="154"/>
      <c r="AA177" s="155"/>
      <c r="AB177" s="156"/>
      <c r="AC177" s="36">
        <f>SUM(AF177,AH177,AL177,AQ177,AU177,AX177,BC177)</f>
        <v>0</v>
      </c>
      <c r="AD177" s="31"/>
      <c r="AE177" s="43"/>
      <c r="AF177" s="36">
        <f>SUM(AG177)</f>
        <v>0</v>
      </c>
      <c r="AG177" s="97">
        <f>$G177*$I177</f>
        <v>0</v>
      </c>
      <c r="AH177" s="36">
        <f>SUM(AI177:AK177)*$G177</f>
        <v>0</v>
      </c>
      <c r="AI177" s="91">
        <f>$G177*$J177</f>
        <v>0</v>
      </c>
      <c r="AJ177" s="91">
        <f>$G177*$K177</f>
        <v>0</v>
      </c>
      <c r="AK177" s="97">
        <f>$G177*$L177</f>
        <v>0</v>
      </c>
      <c r="AL177" s="36">
        <f>SUM(AM177:AP177)</f>
        <v>0</v>
      </c>
      <c r="AM177" s="91">
        <f>$G177*$N177</f>
        <v>0</v>
      </c>
      <c r="AN177" s="91">
        <f>$G177*$O177</f>
        <v>0</v>
      </c>
      <c r="AO177" s="91">
        <f>$G177*$P177</f>
        <v>0</v>
      </c>
      <c r="AP177" s="97">
        <f>$G177*$Q177</f>
        <v>0</v>
      </c>
      <c r="AQ177" s="36">
        <f>SUM(AR177:AT177)</f>
        <v>0</v>
      </c>
      <c r="AR177" s="91">
        <f>$G177*$R177</f>
        <v>0</v>
      </c>
      <c r="AS177" s="91">
        <f>$G177*$S177</f>
        <v>0</v>
      </c>
      <c r="AT177" s="97">
        <f>$G177*$T177</f>
        <v>0</v>
      </c>
      <c r="AU177" s="36">
        <f>SUM(AV177:AW177)</f>
        <v>0</v>
      </c>
      <c r="AV177" s="91">
        <f>$G177*$U177</f>
        <v>0</v>
      </c>
      <c r="AW177" s="97">
        <f>$G177*$V177</f>
        <v>0</v>
      </c>
      <c r="AX177" s="36">
        <f>SUM(AY177:BB177)</f>
        <v>0</v>
      </c>
      <c r="AY177" s="91">
        <f>$G177*$W177</f>
        <v>0</v>
      </c>
      <c r="AZ177" s="91">
        <f>$G177*$X177</f>
        <v>0</v>
      </c>
      <c r="BA177" s="91">
        <f>$G177*$Y177</f>
        <v>0</v>
      </c>
      <c r="BB177" s="97">
        <f>$G177*$Z177</f>
        <v>0</v>
      </c>
      <c r="BC177" s="36">
        <f>SUM(BD177)</f>
        <v>0</v>
      </c>
      <c r="BD177" s="97">
        <f>$G177*$AA177</f>
        <v>0</v>
      </c>
      <c r="BE177" s="97">
        <f>$G177*$AB177</f>
        <v>0</v>
      </c>
      <c r="BF177" s="107" t="s">
        <v>27</v>
      </c>
    </row>
    <row r="178" spans="1:58" outlineLevel="1" x14ac:dyDescent="0.3">
      <c r="A178" s="105"/>
      <c r="B178" s="5"/>
      <c r="C178" s="24"/>
      <c r="D178" s="10"/>
      <c r="E178" s="90"/>
      <c r="F178" s="36" t="s">
        <v>27</v>
      </c>
      <c r="G178" s="98"/>
      <c r="H178" s="159" t="s">
        <v>27</v>
      </c>
      <c r="I178" s="131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  <c r="AA178" s="16"/>
      <c r="AB178" s="146"/>
      <c r="AC178" s="36" t="s">
        <v>27</v>
      </c>
      <c r="AD178" s="31"/>
      <c r="AE178" s="43"/>
      <c r="AF178" s="36" t="s">
        <v>27</v>
      </c>
      <c r="AG178" s="97" t="s">
        <v>27</v>
      </c>
      <c r="AH178" s="36" t="s">
        <v>27</v>
      </c>
      <c r="AI178" s="91" t="s">
        <v>27</v>
      </c>
      <c r="AJ178" s="91" t="s">
        <v>27</v>
      </c>
      <c r="AK178" s="97" t="s">
        <v>27</v>
      </c>
      <c r="AL178" s="36" t="s">
        <v>27</v>
      </c>
      <c r="AM178" s="91" t="s">
        <v>27</v>
      </c>
      <c r="AN178" s="91" t="s">
        <v>27</v>
      </c>
      <c r="AO178" s="91" t="s">
        <v>27</v>
      </c>
      <c r="AP178" s="97" t="s">
        <v>27</v>
      </c>
      <c r="AQ178" s="36" t="s">
        <v>27</v>
      </c>
      <c r="AR178" s="91" t="s">
        <v>27</v>
      </c>
      <c r="AS178" s="91" t="s">
        <v>27</v>
      </c>
      <c r="AT178" s="97" t="s">
        <v>27</v>
      </c>
      <c r="AU178" s="36" t="s">
        <v>27</v>
      </c>
      <c r="AV178" s="91" t="s">
        <v>27</v>
      </c>
      <c r="AW178" s="97" t="s">
        <v>27</v>
      </c>
      <c r="AX178" s="36" t="s">
        <v>27</v>
      </c>
      <c r="AY178" s="91" t="s">
        <v>27</v>
      </c>
      <c r="AZ178" s="91" t="s">
        <v>27</v>
      </c>
      <c r="BA178" s="91" t="s">
        <v>27</v>
      </c>
      <c r="BB178" s="97" t="s">
        <v>27</v>
      </c>
      <c r="BC178" s="36" t="s">
        <v>27</v>
      </c>
      <c r="BD178" s="97" t="s">
        <v>27</v>
      </c>
      <c r="BE178" s="97" t="s">
        <v>27</v>
      </c>
      <c r="BF178" s="107" t="s">
        <v>27</v>
      </c>
    </row>
    <row r="179" spans="1:58" ht="6" customHeight="1" thickBot="1" x14ac:dyDescent="0.35">
      <c r="A179" s="109"/>
      <c r="B179" s="110"/>
      <c r="C179" s="111"/>
      <c r="D179" s="112"/>
      <c r="E179" s="113"/>
      <c r="F179" s="114"/>
      <c r="G179" s="115"/>
      <c r="H179" s="164"/>
      <c r="I179" s="114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7"/>
      <c r="AB179" s="133"/>
      <c r="AC179" s="114"/>
      <c r="AD179" s="117"/>
      <c r="AE179" s="118"/>
      <c r="AF179" s="120"/>
      <c r="AG179" s="121"/>
      <c r="AH179" s="120"/>
      <c r="AI179" s="119"/>
      <c r="AJ179" s="119"/>
      <c r="AK179" s="121"/>
      <c r="AL179" s="120"/>
      <c r="AM179" s="119"/>
      <c r="AN179" s="119"/>
      <c r="AO179" s="119"/>
      <c r="AP179" s="121"/>
      <c r="AQ179" s="120"/>
      <c r="AR179" s="119"/>
      <c r="AS179" s="119"/>
      <c r="AT179" s="121"/>
      <c r="AU179" s="120"/>
      <c r="AV179" s="119"/>
      <c r="AW179" s="121"/>
      <c r="AX179" s="120"/>
      <c r="AY179" s="119"/>
      <c r="AZ179" s="119"/>
      <c r="BA179" s="119"/>
      <c r="BB179" s="121"/>
      <c r="BC179" s="120"/>
      <c r="BD179" s="121"/>
      <c r="BE179" s="121"/>
      <c r="BF179" s="122"/>
    </row>
  </sheetData>
  <mergeCells count="38">
    <mergeCell ref="BE1:BE2"/>
    <mergeCell ref="BD1:BD2"/>
    <mergeCell ref="BF1:BF2"/>
    <mergeCell ref="D1:E1"/>
    <mergeCell ref="D2:E2"/>
    <mergeCell ref="BA1:BA2"/>
    <mergeCell ref="BB1:BB2"/>
    <mergeCell ref="BC1:BC2"/>
    <mergeCell ref="AS1:AS2"/>
    <mergeCell ref="AI1:AI2"/>
    <mergeCell ref="AK1:AK2"/>
    <mergeCell ref="AL1:AL2"/>
    <mergeCell ref="AM1:AM2"/>
    <mergeCell ref="AN1:AN2"/>
    <mergeCell ref="AH1:AH2"/>
    <mergeCell ref="AJ1:AJ2"/>
    <mergeCell ref="AY1:AY2"/>
    <mergeCell ref="AZ1:AZ2"/>
    <mergeCell ref="AF1:AF2"/>
    <mergeCell ref="AG1:AG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B1:B9"/>
    <mergeCell ref="C1:C9"/>
    <mergeCell ref="AC1:AC2"/>
    <mergeCell ref="AD1:AD2"/>
    <mergeCell ref="AE1:AE2"/>
    <mergeCell ref="D3:E3"/>
    <mergeCell ref="F1:G1"/>
    <mergeCell ref="H1:AB1"/>
    <mergeCell ref="L2:M2"/>
  </mergeCells>
  <pageMargins left="0.23622047244094491" right="0.23622047244094491" top="1.1023622047244095" bottom="1.0629921259842521" header="0.19685039370078741" footer="0.31496062992125984"/>
  <pageSetup paperSize="8" scale="61" fitToHeight="10" orientation="landscape" horizontalDpi="1200" verticalDpi="1200" r:id="rId1"/>
  <headerFooter>
    <oddHeader>&amp;L&amp;"-,Bold"&amp;12TRANSNET PIPELINES  TENDER NUMBER: TPL/2023/07/xxxx/xxxxx/RFP
DESCRIPTION OF THE SERVICES: MAIN AUTOMATION CONTRACT FOR THE INLAND NETWORK AUTOMATION PROJECT
RFP PRICING SCHEDULE - PH2 EXECUTION
&amp;D</oddHeader>
    <oddFooter>&amp;L&amp;F   &amp;A&amp;RName: ________________________  Signature: ______________________  Company Stamp
p&amp;P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B67AD-0C7E-4070-AB7F-C8A3CF9FE5AF}">
  <sheetPr>
    <pageSetUpPr fitToPage="1"/>
  </sheetPr>
  <dimension ref="A1:O67"/>
  <sheetViews>
    <sheetView topLeftCell="A11" workbookViewId="0">
      <selection activeCell="A40" sqref="A40:M40"/>
    </sheetView>
  </sheetViews>
  <sheetFormatPr defaultColWidth="9.33203125" defaultRowHeight="13.2" x14ac:dyDescent="0.3"/>
  <cols>
    <col min="1" max="1" width="11.44140625" style="299" customWidth="1"/>
    <col min="2" max="2" width="9.88671875" style="299" customWidth="1"/>
    <col min="3" max="13" width="8.6640625" style="299" customWidth="1"/>
    <col min="14" max="16384" width="9.33203125" style="299"/>
  </cols>
  <sheetData>
    <row r="1" spans="1:13" ht="15" customHeight="1" thickTop="1" x14ac:dyDescent="0.3">
      <c r="A1" s="331" t="s">
        <v>0</v>
      </c>
      <c r="B1" s="332"/>
      <c r="C1" s="332"/>
      <c r="D1" s="332"/>
      <c r="E1" s="332"/>
      <c r="F1" s="332"/>
      <c r="G1" s="332"/>
      <c r="H1" s="332"/>
      <c r="I1" s="332"/>
      <c r="J1" s="333"/>
      <c r="K1" s="340"/>
      <c r="L1" s="341"/>
      <c r="M1" s="342"/>
    </row>
    <row r="2" spans="1:13" ht="15" customHeight="1" x14ac:dyDescent="0.3">
      <c r="A2" s="334"/>
      <c r="B2" s="335"/>
      <c r="C2" s="335"/>
      <c r="D2" s="335"/>
      <c r="E2" s="335"/>
      <c r="F2" s="335"/>
      <c r="G2" s="335"/>
      <c r="H2" s="335"/>
      <c r="I2" s="335"/>
      <c r="J2" s="336"/>
      <c r="K2" s="343"/>
      <c r="L2" s="344"/>
      <c r="M2" s="345"/>
    </row>
    <row r="3" spans="1:13" ht="15" customHeight="1" x14ac:dyDescent="0.3">
      <c r="A3" s="337"/>
      <c r="B3" s="338"/>
      <c r="C3" s="338"/>
      <c r="D3" s="338"/>
      <c r="E3" s="338"/>
      <c r="F3" s="338"/>
      <c r="G3" s="338"/>
      <c r="H3" s="338"/>
      <c r="I3" s="338"/>
      <c r="J3" s="339"/>
      <c r="K3" s="346"/>
      <c r="L3" s="347"/>
      <c r="M3" s="348"/>
    </row>
    <row r="4" spans="1:13" ht="15" customHeight="1" x14ac:dyDescent="0.3">
      <c r="A4" s="349" t="s">
        <v>1</v>
      </c>
      <c r="B4" s="350"/>
      <c r="C4" s="350"/>
      <c r="D4" s="350"/>
      <c r="E4" s="350"/>
      <c r="F4" s="350" t="s">
        <v>2</v>
      </c>
      <c r="G4" s="350"/>
      <c r="H4" s="350"/>
      <c r="I4" s="350"/>
      <c r="J4" s="350"/>
      <c r="K4" s="350"/>
      <c r="L4" s="300" t="s">
        <v>3</v>
      </c>
      <c r="M4" s="301" t="s">
        <v>4</v>
      </c>
    </row>
    <row r="5" spans="1:13" ht="15" customHeight="1" x14ac:dyDescent="0.3">
      <c r="A5" s="354" t="str">
        <f>Cover!A5</f>
        <v>Appendix F MAC Activity Schedule</v>
      </c>
      <c r="B5" s="355"/>
      <c r="C5" s="355"/>
      <c r="D5" s="355"/>
      <c r="E5" s="355"/>
      <c r="F5" s="302" t="s">
        <v>5</v>
      </c>
      <c r="G5" s="358" t="str">
        <f>Cover!G5</f>
        <v>H373204-0000-300-076-0001</v>
      </c>
      <c r="H5" s="358"/>
      <c r="I5" s="358"/>
      <c r="J5" s="358"/>
      <c r="K5" s="359"/>
      <c r="L5" s="303">
        <f>Cover!L5</f>
        <v>0</v>
      </c>
      <c r="M5" s="360" t="s">
        <v>29</v>
      </c>
    </row>
    <row r="6" spans="1:13" ht="15" customHeight="1" thickBot="1" x14ac:dyDescent="0.35">
      <c r="A6" s="356"/>
      <c r="B6" s="357"/>
      <c r="C6" s="357"/>
      <c r="D6" s="357"/>
      <c r="E6" s="357"/>
      <c r="F6" s="304" t="s">
        <v>9</v>
      </c>
      <c r="G6" s="362" t="str">
        <f>Cover!G6</f>
        <v>TPL-XXXX-X-X-XXXX-XXXX</v>
      </c>
      <c r="H6" s="362"/>
      <c r="I6" s="362"/>
      <c r="J6" s="362"/>
      <c r="K6" s="363"/>
      <c r="L6" s="305" t="str">
        <f>Cover!L6</f>
        <v>XX</v>
      </c>
      <c r="M6" s="361"/>
    </row>
    <row r="7" spans="1:13" ht="15" customHeight="1" thickTop="1" x14ac:dyDescent="0.3"/>
    <row r="8" spans="1:13" ht="15" customHeight="1" x14ac:dyDescent="0.3"/>
    <row r="9" spans="1:13" ht="15" customHeight="1" x14ac:dyDescent="0.3">
      <c r="A9" s="390" t="s">
        <v>30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0"/>
    </row>
    <row r="10" spans="1:13" ht="15" customHeight="1" x14ac:dyDescent="0.3">
      <c r="A10" s="391" t="s">
        <v>31</v>
      </c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</row>
    <row r="11" spans="1:13" ht="15" customHeight="1" x14ac:dyDescent="0.3">
      <c r="A11" s="310" t="s">
        <v>32</v>
      </c>
      <c r="B11" s="392" t="s">
        <v>33</v>
      </c>
      <c r="C11" s="392"/>
      <c r="D11" s="392" t="s">
        <v>34</v>
      </c>
      <c r="E11" s="392"/>
      <c r="F11" s="399" t="s">
        <v>35</v>
      </c>
      <c r="G11" s="400"/>
      <c r="H11" s="400"/>
      <c r="I11" s="400"/>
      <c r="J11" s="400"/>
      <c r="K11" s="400"/>
      <c r="L11" s="400"/>
      <c r="M11" s="401"/>
    </row>
    <row r="12" spans="1:13" ht="15" customHeight="1" x14ac:dyDescent="0.3">
      <c r="A12" s="311">
        <v>45355</v>
      </c>
      <c r="B12" s="393" t="s">
        <v>36</v>
      </c>
      <c r="C12" s="394"/>
      <c r="D12" s="395" t="s">
        <v>7</v>
      </c>
      <c r="E12" s="394"/>
      <c r="F12" s="395" t="s">
        <v>37</v>
      </c>
      <c r="G12" s="396"/>
      <c r="H12" s="396"/>
      <c r="I12" s="396"/>
      <c r="J12" s="396"/>
      <c r="K12" s="396"/>
      <c r="L12" s="396"/>
      <c r="M12" s="394"/>
    </row>
    <row r="13" spans="1:13" s="307" customFormat="1" ht="15" customHeight="1" x14ac:dyDescent="0.3">
      <c r="A13" s="311">
        <v>45359</v>
      </c>
      <c r="B13" s="395" t="s">
        <v>7</v>
      </c>
      <c r="C13" s="394"/>
      <c r="D13" s="395" t="s">
        <v>1227</v>
      </c>
      <c r="E13" s="394"/>
      <c r="F13" s="395" t="s">
        <v>1228</v>
      </c>
      <c r="G13" s="396"/>
      <c r="H13" s="396"/>
      <c r="I13" s="396"/>
      <c r="J13" s="396"/>
      <c r="K13" s="396"/>
      <c r="L13" s="396"/>
      <c r="M13" s="394"/>
    </row>
    <row r="14" spans="1:13" s="307" customFormat="1" ht="15" customHeight="1" x14ac:dyDescent="0.3">
      <c r="A14" s="311">
        <v>45415</v>
      </c>
      <c r="B14" s="395" t="s">
        <v>1227</v>
      </c>
      <c r="C14" s="394"/>
      <c r="D14" s="395">
        <v>0</v>
      </c>
      <c r="E14" s="394"/>
      <c r="F14" s="395" t="s">
        <v>1233</v>
      </c>
      <c r="G14" s="396"/>
      <c r="H14" s="396"/>
      <c r="I14" s="396"/>
      <c r="J14" s="396"/>
      <c r="K14" s="396"/>
      <c r="L14" s="396"/>
      <c r="M14" s="394"/>
    </row>
    <row r="15" spans="1:13" ht="15" customHeight="1" x14ac:dyDescent="0.3">
      <c r="A15" s="312"/>
      <c r="B15" s="395"/>
      <c r="C15" s="394"/>
      <c r="D15" s="395"/>
      <c r="E15" s="394"/>
      <c r="F15" s="395"/>
      <c r="G15" s="396"/>
      <c r="H15" s="396"/>
      <c r="I15" s="396"/>
      <c r="J15" s="396"/>
      <c r="K15" s="396"/>
      <c r="L15" s="396"/>
      <c r="M15" s="394"/>
    </row>
    <row r="16" spans="1:13" ht="15" customHeight="1" x14ac:dyDescent="0.3">
      <c r="A16" s="312"/>
      <c r="B16" s="395"/>
      <c r="C16" s="394"/>
      <c r="D16" s="395"/>
      <c r="E16" s="394"/>
      <c r="F16" s="395"/>
      <c r="G16" s="396"/>
      <c r="H16" s="396"/>
      <c r="I16" s="396"/>
      <c r="J16" s="396"/>
      <c r="K16" s="396"/>
      <c r="L16" s="396"/>
      <c r="M16" s="394"/>
    </row>
    <row r="17" spans="1:13" ht="15" customHeight="1" x14ac:dyDescent="0.3">
      <c r="A17" s="312"/>
      <c r="B17" s="395"/>
      <c r="C17" s="394"/>
      <c r="D17" s="395"/>
      <c r="E17" s="394"/>
      <c r="F17" s="395"/>
      <c r="G17" s="396"/>
      <c r="H17" s="396"/>
      <c r="I17" s="396"/>
      <c r="J17" s="396"/>
      <c r="K17" s="396"/>
      <c r="L17" s="396"/>
      <c r="M17" s="394"/>
    </row>
    <row r="18" spans="1:13" ht="15" customHeight="1" x14ac:dyDescent="0.3">
      <c r="A18" s="397"/>
      <c r="B18" s="397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7"/>
    </row>
    <row r="19" spans="1:13" ht="15" customHeight="1" x14ac:dyDescent="0.3">
      <c r="A19" s="397"/>
      <c r="B19" s="397"/>
      <c r="C19" s="397"/>
      <c r="D19" s="397"/>
      <c r="E19" s="397"/>
      <c r="F19" s="397"/>
      <c r="G19" s="397"/>
      <c r="H19" s="397"/>
      <c r="I19" s="397"/>
      <c r="J19" s="397"/>
      <c r="K19" s="397"/>
      <c r="L19" s="397"/>
      <c r="M19" s="397"/>
    </row>
    <row r="20" spans="1:13" ht="15" customHeight="1" x14ac:dyDescent="0.3">
      <c r="A20" s="391" t="s">
        <v>38</v>
      </c>
      <c r="B20" s="391"/>
      <c r="C20" s="391"/>
      <c r="D20" s="391"/>
      <c r="E20" s="391"/>
      <c r="F20" s="391"/>
      <c r="G20" s="391"/>
      <c r="H20" s="391"/>
      <c r="I20" s="391"/>
      <c r="J20" s="391"/>
      <c r="K20" s="391"/>
      <c r="L20" s="391"/>
      <c r="M20" s="391"/>
    </row>
    <row r="21" spans="1:13" ht="15" customHeight="1" x14ac:dyDescent="0.3">
      <c r="A21" s="310" t="s">
        <v>32</v>
      </c>
      <c r="B21" s="310" t="s">
        <v>39</v>
      </c>
      <c r="C21" s="392" t="s">
        <v>40</v>
      </c>
      <c r="D21" s="392"/>
      <c r="E21" s="392"/>
      <c r="F21" s="392"/>
      <c r="G21" s="392" t="s">
        <v>41</v>
      </c>
      <c r="H21" s="392"/>
      <c r="I21" s="392"/>
      <c r="J21" s="392"/>
      <c r="K21" s="392"/>
      <c r="L21" s="392"/>
      <c r="M21" s="392"/>
    </row>
    <row r="22" spans="1:13" ht="15" customHeight="1" x14ac:dyDescent="0.3">
      <c r="A22" s="312"/>
      <c r="B22" s="312"/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8"/>
    </row>
    <row r="23" spans="1:13" ht="15" customHeight="1" x14ac:dyDescent="0.3">
      <c r="A23" s="312"/>
      <c r="B23" s="312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</row>
    <row r="24" spans="1:13" ht="15" customHeight="1" x14ac:dyDescent="0.3">
      <c r="A24" s="312"/>
      <c r="B24" s="312"/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</row>
    <row r="25" spans="1:13" ht="15" customHeight="1" x14ac:dyDescent="0.3">
      <c r="A25" s="312"/>
      <c r="B25" s="312"/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M25" s="398"/>
    </row>
    <row r="26" spans="1:13" ht="15" customHeight="1" x14ac:dyDescent="0.3">
      <c r="A26" s="312"/>
      <c r="B26" s="312"/>
      <c r="C26" s="398"/>
      <c r="D26" s="398"/>
      <c r="E26" s="398"/>
      <c r="F26" s="398"/>
      <c r="G26" s="398"/>
      <c r="H26" s="398"/>
      <c r="I26" s="398"/>
      <c r="J26" s="398"/>
      <c r="K26" s="398"/>
      <c r="L26" s="398"/>
      <c r="M26" s="398"/>
    </row>
    <row r="27" spans="1:13" ht="15" customHeight="1" x14ac:dyDescent="0.3">
      <c r="A27" s="312"/>
      <c r="B27" s="312"/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</row>
    <row r="28" spans="1:13" ht="15" customHeight="1" x14ac:dyDescent="0.3">
      <c r="A28" s="397"/>
      <c r="B28" s="397"/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7"/>
    </row>
    <row r="29" spans="1:13" ht="15" customHeight="1" x14ac:dyDescent="0.3">
      <c r="A29" s="397"/>
      <c r="B29" s="397"/>
      <c r="C29" s="397"/>
      <c r="D29" s="397"/>
      <c r="E29" s="397"/>
      <c r="F29" s="397"/>
      <c r="G29" s="397"/>
      <c r="H29" s="397"/>
      <c r="I29" s="397"/>
      <c r="J29" s="397"/>
      <c r="K29" s="397"/>
      <c r="L29" s="397"/>
      <c r="M29" s="397"/>
    </row>
    <row r="30" spans="1:13" ht="15" customHeight="1" x14ac:dyDescent="0.3">
      <c r="A30" s="397"/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397"/>
    </row>
    <row r="31" spans="1:13" ht="15" customHeight="1" x14ac:dyDescent="0.3">
      <c r="A31" s="397"/>
      <c r="B31" s="397"/>
      <c r="C31" s="397"/>
      <c r="D31" s="397"/>
      <c r="E31" s="397"/>
      <c r="F31" s="397"/>
      <c r="G31" s="397"/>
      <c r="H31" s="397"/>
      <c r="I31" s="397"/>
      <c r="J31" s="397"/>
      <c r="K31" s="397"/>
      <c r="L31" s="397"/>
      <c r="M31" s="397"/>
    </row>
    <row r="32" spans="1:13" ht="15" customHeight="1" x14ac:dyDescent="0.3">
      <c r="A32" s="397"/>
      <c r="B32" s="397"/>
      <c r="C32" s="397"/>
      <c r="D32" s="397"/>
      <c r="E32" s="397"/>
      <c r="F32" s="397"/>
      <c r="G32" s="397"/>
      <c r="H32" s="397"/>
      <c r="I32" s="397"/>
      <c r="J32" s="397"/>
      <c r="K32" s="397"/>
      <c r="L32" s="397"/>
      <c r="M32" s="397"/>
    </row>
    <row r="33" spans="1:13" ht="15" customHeight="1" x14ac:dyDescent="0.3">
      <c r="A33" s="397"/>
      <c r="B33" s="397"/>
      <c r="C33" s="397"/>
      <c r="D33" s="397"/>
      <c r="E33" s="397"/>
      <c r="F33" s="397"/>
      <c r="G33" s="397"/>
      <c r="H33" s="397"/>
      <c r="I33" s="397"/>
      <c r="J33" s="397"/>
      <c r="K33" s="397"/>
      <c r="L33" s="397"/>
      <c r="M33" s="397"/>
    </row>
    <row r="34" spans="1:13" ht="15" customHeight="1" x14ac:dyDescent="0.3">
      <c r="A34" s="397"/>
      <c r="B34" s="397"/>
      <c r="C34" s="397"/>
      <c r="D34" s="397"/>
      <c r="E34" s="397"/>
      <c r="F34" s="397"/>
      <c r="G34" s="397"/>
      <c r="H34" s="397"/>
      <c r="I34" s="397"/>
      <c r="J34" s="397"/>
      <c r="K34" s="397"/>
      <c r="L34" s="397"/>
      <c r="M34" s="397"/>
    </row>
    <row r="35" spans="1:13" ht="15" customHeight="1" x14ac:dyDescent="0.3">
      <c r="A35" s="397"/>
      <c r="B35" s="397"/>
      <c r="C35" s="397"/>
      <c r="D35" s="397"/>
      <c r="E35" s="397"/>
      <c r="F35" s="397"/>
      <c r="G35" s="397"/>
      <c r="H35" s="397"/>
      <c r="I35" s="397"/>
      <c r="J35" s="397"/>
      <c r="K35" s="397"/>
      <c r="L35" s="397"/>
      <c r="M35" s="397"/>
    </row>
    <row r="36" spans="1:13" ht="15" customHeight="1" x14ac:dyDescent="0.3">
      <c r="A36" s="397"/>
      <c r="B36" s="397"/>
      <c r="C36" s="397"/>
      <c r="D36" s="397"/>
      <c r="E36" s="397"/>
      <c r="F36" s="397"/>
      <c r="G36" s="397"/>
      <c r="H36" s="397"/>
      <c r="I36" s="397"/>
      <c r="J36" s="397"/>
      <c r="K36" s="397"/>
      <c r="L36" s="397"/>
      <c r="M36" s="397"/>
    </row>
    <row r="37" spans="1:13" ht="15" customHeight="1" x14ac:dyDescent="0.3">
      <c r="A37" s="397"/>
      <c r="B37" s="397"/>
      <c r="C37" s="397"/>
      <c r="D37" s="397"/>
      <c r="E37" s="397"/>
      <c r="F37" s="397"/>
      <c r="G37" s="397"/>
      <c r="H37" s="397"/>
      <c r="I37" s="397"/>
      <c r="J37" s="397"/>
      <c r="K37" s="397"/>
      <c r="L37" s="397"/>
      <c r="M37" s="397"/>
    </row>
    <row r="38" spans="1:13" ht="15" customHeight="1" x14ac:dyDescent="0.3">
      <c r="A38" s="397"/>
      <c r="B38" s="397"/>
      <c r="C38" s="397"/>
      <c r="D38" s="397"/>
      <c r="E38" s="397"/>
      <c r="F38" s="397"/>
      <c r="G38" s="397"/>
      <c r="H38" s="397"/>
      <c r="I38" s="397"/>
      <c r="J38" s="397"/>
      <c r="K38" s="397"/>
      <c r="L38" s="397"/>
      <c r="M38" s="397"/>
    </row>
    <row r="39" spans="1:13" ht="15" customHeight="1" x14ac:dyDescent="0.3">
      <c r="A39" s="397"/>
      <c r="B39" s="397"/>
      <c r="C39" s="397"/>
      <c r="D39" s="397"/>
      <c r="E39" s="397"/>
      <c r="F39" s="397"/>
      <c r="G39" s="397"/>
      <c r="H39" s="397"/>
      <c r="I39" s="397"/>
      <c r="J39" s="397"/>
      <c r="K39" s="397"/>
      <c r="L39" s="397"/>
      <c r="M39" s="397"/>
    </row>
    <row r="40" spans="1:13" ht="15" customHeight="1" x14ac:dyDescent="0.3">
      <c r="A40" s="397"/>
      <c r="B40" s="397"/>
      <c r="C40" s="397"/>
      <c r="D40" s="397"/>
      <c r="E40" s="397"/>
      <c r="F40" s="397"/>
      <c r="G40" s="397"/>
      <c r="H40" s="397"/>
      <c r="I40" s="397"/>
      <c r="J40" s="397"/>
      <c r="K40" s="397"/>
      <c r="L40" s="397"/>
      <c r="M40" s="397"/>
    </row>
    <row r="41" spans="1:13" ht="15" customHeight="1" x14ac:dyDescent="0.3">
      <c r="A41" s="397"/>
      <c r="B41" s="397"/>
      <c r="C41" s="397"/>
      <c r="D41" s="397"/>
      <c r="E41" s="397"/>
      <c r="F41" s="397"/>
      <c r="G41" s="397"/>
      <c r="H41" s="397"/>
      <c r="I41" s="397"/>
      <c r="J41" s="397"/>
      <c r="K41" s="397"/>
      <c r="L41" s="397"/>
      <c r="M41" s="397"/>
    </row>
    <row r="42" spans="1:13" ht="15" customHeight="1" x14ac:dyDescent="0.3">
      <c r="A42" s="397"/>
      <c r="B42" s="397"/>
      <c r="C42" s="397"/>
      <c r="D42" s="397"/>
      <c r="E42" s="397"/>
      <c r="F42" s="397"/>
      <c r="G42" s="397"/>
      <c r="H42" s="397"/>
      <c r="I42" s="397"/>
      <c r="J42" s="397"/>
      <c r="K42" s="397"/>
      <c r="L42" s="397"/>
      <c r="M42" s="397"/>
    </row>
    <row r="43" spans="1:13" ht="15" customHeight="1" x14ac:dyDescent="0.3">
      <c r="A43" s="397"/>
      <c r="B43" s="397"/>
      <c r="C43" s="397"/>
      <c r="D43" s="397"/>
      <c r="E43" s="397"/>
      <c r="F43" s="397"/>
      <c r="G43" s="397"/>
      <c r="H43" s="397"/>
      <c r="I43" s="397"/>
      <c r="J43" s="397"/>
      <c r="K43" s="397"/>
      <c r="L43" s="397"/>
      <c r="M43" s="397"/>
    </row>
    <row r="44" spans="1:13" ht="15" customHeight="1" x14ac:dyDescent="0.3">
      <c r="A44" s="397"/>
      <c r="B44" s="397"/>
      <c r="C44" s="397"/>
      <c r="D44" s="397"/>
      <c r="E44" s="397"/>
      <c r="F44" s="397"/>
      <c r="G44" s="397"/>
      <c r="H44" s="397"/>
      <c r="I44" s="397"/>
      <c r="J44" s="397"/>
      <c r="K44" s="397"/>
      <c r="L44" s="397"/>
      <c r="M44" s="397"/>
    </row>
    <row r="45" spans="1:13" ht="15" customHeight="1" x14ac:dyDescent="0.3">
      <c r="A45" s="397"/>
      <c r="B45" s="397"/>
      <c r="C45" s="397"/>
      <c r="D45" s="397"/>
      <c r="E45" s="397"/>
      <c r="F45" s="397"/>
      <c r="G45" s="397"/>
      <c r="H45" s="397"/>
      <c r="I45" s="397"/>
      <c r="J45" s="397"/>
      <c r="K45" s="397"/>
      <c r="L45" s="397"/>
      <c r="M45" s="397"/>
    </row>
    <row r="46" spans="1:13" ht="15" customHeight="1" x14ac:dyDescent="0.3">
      <c r="A46" s="397"/>
      <c r="B46" s="397"/>
      <c r="C46" s="397"/>
      <c r="D46" s="397"/>
      <c r="E46" s="397"/>
      <c r="F46" s="397"/>
      <c r="G46" s="397"/>
      <c r="H46" s="397"/>
      <c r="I46" s="397"/>
      <c r="J46" s="397"/>
      <c r="K46" s="397"/>
      <c r="L46" s="397"/>
      <c r="M46" s="397"/>
    </row>
    <row r="47" spans="1:13" ht="15" customHeight="1" x14ac:dyDescent="0.3">
      <c r="A47" s="397"/>
      <c r="B47" s="397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</row>
    <row r="48" spans="1:13" ht="15" customHeight="1" x14ac:dyDescent="0.3">
      <c r="A48" s="397"/>
      <c r="B48" s="397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</row>
    <row r="49" spans="1:13" ht="15" customHeight="1" x14ac:dyDescent="0.3">
      <c r="A49" s="397"/>
      <c r="B49" s="397"/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</row>
    <row r="50" spans="1:13" ht="15" customHeight="1" x14ac:dyDescent="0.3">
      <c r="A50" s="397"/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</row>
    <row r="51" spans="1:13" ht="15" customHeight="1" x14ac:dyDescent="0.3">
      <c r="A51" s="397"/>
      <c r="B51" s="397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</row>
    <row r="52" spans="1:13" ht="15" customHeight="1" x14ac:dyDescent="0.3">
      <c r="A52" s="397"/>
      <c r="B52" s="397"/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</row>
    <row r="53" spans="1:13" ht="15" customHeight="1" x14ac:dyDescent="0.3">
      <c r="A53" s="397"/>
      <c r="B53" s="397"/>
      <c r="C53" s="397"/>
      <c r="D53" s="397"/>
      <c r="E53" s="397"/>
      <c r="F53" s="397"/>
      <c r="G53" s="397"/>
      <c r="H53" s="397"/>
      <c r="I53" s="397"/>
      <c r="J53" s="397"/>
      <c r="K53" s="397"/>
      <c r="L53" s="397"/>
      <c r="M53" s="397"/>
    </row>
    <row r="54" spans="1:13" ht="15" customHeight="1" x14ac:dyDescent="0.3">
      <c r="A54" s="397"/>
      <c r="B54" s="397"/>
      <c r="C54" s="397"/>
      <c r="D54" s="397"/>
      <c r="E54" s="397"/>
      <c r="F54" s="397"/>
      <c r="G54" s="397"/>
      <c r="H54" s="397"/>
      <c r="I54" s="397"/>
      <c r="J54" s="397"/>
      <c r="K54" s="397"/>
      <c r="L54" s="397"/>
      <c r="M54" s="397"/>
    </row>
    <row r="55" spans="1:13" ht="15" customHeight="1" x14ac:dyDescent="0.3">
      <c r="A55" s="397"/>
      <c r="B55" s="397"/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</row>
    <row r="56" spans="1:13" ht="15" customHeight="1" x14ac:dyDescent="0.3">
      <c r="A56" s="397"/>
      <c r="B56" s="397"/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</row>
    <row r="57" spans="1:13" ht="15" customHeight="1" x14ac:dyDescent="0.3">
      <c r="A57" s="397"/>
      <c r="B57" s="397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</row>
    <row r="58" spans="1:13" ht="15" customHeight="1" x14ac:dyDescent="0.3">
      <c r="A58" s="397"/>
      <c r="B58" s="397"/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</row>
    <row r="59" spans="1:13" ht="15" customHeight="1" x14ac:dyDescent="0.3">
      <c r="A59" s="397"/>
      <c r="B59" s="397"/>
      <c r="C59" s="397"/>
      <c r="D59" s="397"/>
      <c r="E59" s="397"/>
      <c r="F59" s="397"/>
      <c r="G59" s="397"/>
      <c r="H59" s="397"/>
      <c r="I59" s="397"/>
      <c r="J59" s="397"/>
      <c r="K59" s="397"/>
      <c r="L59" s="397"/>
      <c r="M59" s="397"/>
    </row>
    <row r="60" spans="1:13" ht="15" customHeight="1" x14ac:dyDescent="0.3">
      <c r="A60" s="397"/>
      <c r="B60" s="397"/>
      <c r="C60" s="397"/>
      <c r="D60" s="397"/>
      <c r="E60" s="397"/>
      <c r="F60" s="397"/>
      <c r="G60" s="397"/>
      <c r="H60" s="397"/>
      <c r="I60" s="397"/>
      <c r="J60" s="397"/>
      <c r="K60" s="397"/>
      <c r="L60" s="397"/>
      <c r="M60" s="397"/>
    </row>
    <row r="61" spans="1:13" ht="15" customHeight="1" x14ac:dyDescent="0.3">
      <c r="A61" s="397"/>
      <c r="B61" s="397"/>
      <c r="C61" s="397"/>
      <c r="D61" s="397"/>
      <c r="E61" s="397"/>
      <c r="F61" s="397"/>
      <c r="G61" s="397"/>
      <c r="H61" s="397"/>
      <c r="I61" s="397"/>
      <c r="J61" s="397"/>
      <c r="K61" s="397"/>
      <c r="L61" s="397"/>
      <c r="M61" s="397"/>
    </row>
    <row r="62" spans="1:13" ht="15" customHeight="1" x14ac:dyDescent="0.3">
      <c r="A62" s="397"/>
      <c r="B62" s="397"/>
      <c r="C62" s="397"/>
      <c r="D62" s="397"/>
      <c r="E62" s="397"/>
      <c r="F62" s="397"/>
      <c r="G62" s="397"/>
      <c r="H62" s="397"/>
      <c r="I62" s="397"/>
      <c r="J62" s="397"/>
      <c r="K62" s="397"/>
      <c r="L62" s="397"/>
      <c r="M62" s="397"/>
    </row>
    <row r="63" spans="1:13" ht="15" customHeight="1" x14ac:dyDescent="0.3">
      <c r="A63" s="397"/>
      <c r="B63" s="397"/>
      <c r="C63" s="397"/>
      <c r="D63" s="397"/>
      <c r="E63" s="397"/>
      <c r="F63" s="397"/>
      <c r="G63" s="397"/>
      <c r="H63" s="397"/>
      <c r="I63" s="397"/>
      <c r="J63" s="397"/>
      <c r="K63" s="397"/>
      <c r="L63" s="397"/>
      <c r="M63" s="397"/>
    </row>
    <row r="64" spans="1:13" ht="15" customHeight="1" x14ac:dyDescent="0.3">
      <c r="A64" s="402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</row>
    <row r="65" spans="1:15" ht="15" customHeight="1" x14ac:dyDescent="0.3"/>
    <row r="66" spans="1:15" ht="15" customHeight="1" x14ac:dyDescent="0.25">
      <c r="A66" s="313" t="str">
        <f>"Page "&amp;M5</f>
        <v>Page iii</v>
      </c>
      <c r="B66" s="313"/>
      <c r="C66" s="309"/>
      <c r="D66" s="387" t="s">
        <v>27</v>
      </c>
      <c r="E66" s="387"/>
      <c r="F66" s="387" t="s">
        <v>24</v>
      </c>
      <c r="G66" s="387"/>
      <c r="H66" s="309"/>
      <c r="I66" s="309"/>
      <c r="J66" s="387" t="s">
        <v>22</v>
      </c>
      <c r="K66" s="387"/>
      <c r="L66" s="388">
        <f>Cover!L67</f>
        <v>45418</v>
      </c>
      <c r="M66" s="403"/>
    </row>
    <row r="67" spans="1:15" ht="15" customHeight="1" x14ac:dyDescent="0.2">
      <c r="A67" s="389" t="s">
        <v>25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14"/>
      <c r="O67" s="314"/>
    </row>
  </sheetData>
  <mergeCells count="90">
    <mergeCell ref="A67:M67"/>
    <mergeCell ref="F11:M11"/>
    <mergeCell ref="A62:M62"/>
    <mergeCell ref="A63:M63"/>
    <mergeCell ref="A64:M64"/>
    <mergeCell ref="D66:E66"/>
    <mergeCell ref="F66:G66"/>
    <mergeCell ref="J66:K66"/>
    <mergeCell ref="L66:M66"/>
    <mergeCell ref="A56:M56"/>
    <mergeCell ref="A57:M57"/>
    <mergeCell ref="A58:M58"/>
    <mergeCell ref="A59:M59"/>
    <mergeCell ref="A60:M60"/>
    <mergeCell ref="A61:M61"/>
    <mergeCell ref="A50:M50"/>
    <mergeCell ref="A51:M51"/>
    <mergeCell ref="A52:M52"/>
    <mergeCell ref="A53:M53"/>
    <mergeCell ref="A54:M54"/>
    <mergeCell ref="A55:M55"/>
    <mergeCell ref="A49:M49"/>
    <mergeCell ref="A38:M38"/>
    <mergeCell ref="A39:M39"/>
    <mergeCell ref="A40:M40"/>
    <mergeCell ref="A41:M41"/>
    <mergeCell ref="A42:M42"/>
    <mergeCell ref="A43:M43"/>
    <mergeCell ref="A44:M44"/>
    <mergeCell ref="A45:M45"/>
    <mergeCell ref="A46:M46"/>
    <mergeCell ref="A47:M47"/>
    <mergeCell ref="A48:M48"/>
    <mergeCell ref="A37:M37"/>
    <mergeCell ref="C27:F27"/>
    <mergeCell ref="G27:M27"/>
    <mergeCell ref="A28:M28"/>
    <mergeCell ref="A29:M29"/>
    <mergeCell ref="A30:M30"/>
    <mergeCell ref="A31:M31"/>
    <mergeCell ref="A32:M32"/>
    <mergeCell ref="A33:M33"/>
    <mergeCell ref="A34:M34"/>
    <mergeCell ref="A35:M35"/>
    <mergeCell ref="A36:M36"/>
    <mergeCell ref="C24:F24"/>
    <mergeCell ref="G24:M24"/>
    <mergeCell ref="C25:F25"/>
    <mergeCell ref="G25:M25"/>
    <mergeCell ref="C26:F26"/>
    <mergeCell ref="G26:M26"/>
    <mergeCell ref="C21:F21"/>
    <mergeCell ref="G21:M21"/>
    <mergeCell ref="C22:F22"/>
    <mergeCell ref="G22:M22"/>
    <mergeCell ref="C23:F23"/>
    <mergeCell ref="G23:M23"/>
    <mergeCell ref="A20:M20"/>
    <mergeCell ref="B15:C15"/>
    <mergeCell ref="D15:E15"/>
    <mergeCell ref="F15:M15"/>
    <mergeCell ref="B16:C16"/>
    <mergeCell ref="D16:E16"/>
    <mergeCell ref="F16:M16"/>
    <mergeCell ref="B17:C17"/>
    <mergeCell ref="D17:E17"/>
    <mergeCell ref="F17:M17"/>
    <mergeCell ref="A18:M18"/>
    <mergeCell ref="A19:M19"/>
    <mergeCell ref="B13:C13"/>
    <mergeCell ref="D13:E13"/>
    <mergeCell ref="F13:M13"/>
    <mergeCell ref="B14:C14"/>
    <mergeCell ref="D14:E14"/>
    <mergeCell ref="F14:M14"/>
    <mergeCell ref="A9:M9"/>
    <mergeCell ref="A10:M10"/>
    <mergeCell ref="B11:C11"/>
    <mergeCell ref="D11:E11"/>
    <mergeCell ref="B12:C12"/>
    <mergeCell ref="D12:E12"/>
    <mergeCell ref="F12:M12"/>
    <mergeCell ref="A1:J3"/>
    <mergeCell ref="K1:M3"/>
    <mergeCell ref="A4:E4"/>
    <mergeCell ref="F4:K4"/>
    <mergeCell ref="A5:E6"/>
    <mergeCell ref="G5:K5"/>
    <mergeCell ref="M5:M6"/>
    <mergeCell ref="G6:K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E5653-870E-4A9B-A280-691AD90A3887}">
  <sheetPr>
    <pageSetUpPr fitToPage="1"/>
  </sheetPr>
  <dimension ref="A1:E73"/>
  <sheetViews>
    <sheetView zoomScale="80" zoomScaleNormal="80" workbookViewId="0">
      <pane xSplit="2" ySplit="3" topLeftCell="C4" activePane="bottomRight" state="frozen"/>
      <selection pane="topRight" activeCell="D23" sqref="D23"/>
      <selection pane="bottomLeft" activeCell="D23" sqref="D23"/>
      <selection pane="bottomRight" activeCell="H21" sqref="H21"/>
    </sheetView>
  </sheetViews>
  <sheetFormatPr defaultColWidth="8.88671875" defaultRowHeight="15.6" outlineLevelRow="2" x14ac:dyDescent="0.3"/>
  <cols>
    <col min="1" max="1" width="56.88671875" style="12" bestFit="1" customWidth="1"/>
    <col min="2" max="2" width="14.88671875" style="278" customWidth="1"/>
    <col min="3" max="3" width="44.44140625" style="254" customWidth="1"/>
    <col min="4" max="16384" width="8.88671875" style="254"/>
  </cols>
  <sheetData>
    <row r="1" spans="1:5" ht="15" customHeight="1" x14ac:dyDescent="0.3">
      <c r="A1" s="253" t="s">
        <v>42</v>
      </c>
      <c r="B1" s="406" t="s">
        <v>43</v>
      </c>
      <c r="C1" s="404" t="s">
        <v>44</v>
      </c>
    </row>
    <row r="2" spans="1:5" ht="16.2" thickBot="1" x14ac:dyDescent="0.35">
      <c r="A2" s="255" t="s">
        <v>45</v>
      </c>
      <c r="B2" s="407"/>
      <c r="C2" s="405"/>
    </row>
    <row r="3" spans="1:5" s="12" customFormat="1" ht="16.2" thickBot="1" x14ac:dyDescent="0.35">
      <c r="A3" s="256" t="s">
        <v>46</v>
      </c>
      <c r="B3" s="257">
        <f>SUBTOTAL(9,B4:B64)</f>
        <v>0</v>
      </c>
      <c r="C3" s="258"/>
    </row>
    <row r="4" spans="1:5" x14ac:dyDescent="0.3">
      <c r="A4" s="259" t="s">
        <v>47</v>
      </c>
      <c r="B4" s="260">
        <f>SUBTOTAL(9,B5:B7)</f>
        <v>0</v>
      </c>
      <c r="C4" s="261" t="s">
        <v>27</v>
      </c>
      <c r="E4" s="315" t="b">
        <f>B4='Ph1 Activity Schedule'!C3</f>
        <v>1</v>
      </c>
    </row>
    <row r="5" spans="1:5" outlineLevel="1" x14ac:dyDescent="0.3">
      <c r="A5" s="262" t="s">
        <v>48</v>
      </c>
      <c r="B5" s="263">
        <f>'Ph1 Activity Schedule'!C4</f>
        <v>0</v>
      </c>
      <c r="C5" s="264"/>
      <c r="E5" s="315" t="b">
        <f>B5='Ph1 Activity Schedule'!C4</f>
        <v>1</v>
      </c>
    </row>
    <row r="6" spans="1:5" outlineLevel="1" x14ac:dyDescent="0.3">
      <c r="A6" s="262" t="s">
        <v>49</v>
      </c>
      <c r="B6" s="263">
        <f>'Ph1 Activity Schedule'!C5</f>
        <v>0</v>
      </c>
      <c r="C6" s="264"/>
      <c r="E6" s="315" t="b">
        <f>B6='Ph1 Activity Schedule'!C5</f>
        <v>1</v>
      </c>
    </row>
    <row r="7" spans="1:5" outlineLevel="1" x14ac:dyDescent="0.3">
      <c r="A7" s="262" t="s">
        <v>50</v>
      </c>
      <c r="B7" s="263">
        <f>'Ph1 Activity Schedule'!C6</f>
        <v>0</v>
      </c>
      <c r="C7" s="264"/>
      <c r="E7" s="315" t="b">
        <f>B7='Ph1 Activity Schedule'!C6</f>
        <v>1</v>
      </c>
    </row>
    <row r="8" spans="1:5" x14ac:dyDescent="0.3">
      <c r="A8" s="265" t="s">
        <v>51</v>
      </c>
      <c r="B8" s="266">
        <f>SUBTOTAL(9,B9:B44)</f>
        <v>0</v>
      </c>
      <c r="C8" s="261" t="s">
        <v>27</v>
      </c>
      <c r="E8" s="315" t="b">
        <f>B8='Ph2 Activity Schedule'!C5</f>
        <v>1</v>
      </c>
    </row>
    <row r="9" spans="1:5" outlineLevel="1" x14ac:dyDescent="0.3">
      <c r="A9" s="267" t="s">
        <v>52</v>
      </c>
      <c r="B9" s="268">
        <f>SUBTOTAL(9,B10:B14)</f>
        <v>0</v>
      </c>
      <c r="C9" s="269"/>
      <c r="E9" s="315" t="b">
        <f>B9=SUM('Ph2 Activity Schedule'!F5:H5)</f>
        <v>1</v>
      </c>
    </row>
    <row r="10" spans="1:5" outlineLevel="2" x14ac:dyDescent="0.3">
      <c r="A10" s="262" t="s">
        <v>48</v>
      </c>
      <c r="B10" s="263">
        <f>SUM('Ph2 Activity Schedule'!F6:H6)</f>
        <v>0</v>
      </c>
      <c r="C10" s="264"/>
      <c r="E10" s="315" t="b">
        <f>B10=SUM('Ph2 Activity Schedule'!F6:H6)</f>
        <v>1</v>
      </c>
    </row>
    <row r="11" spans="1:5" outlineLevel="2" x14ac:dyDescent="0.3">
      <c r="A11" s="262" t="s">
        <v>53</v>
      </c>
      <c r="B11" s="263">
        <f>SUM('Ph2 Activity Schedule'!F7:H7)</f>
        <v>0</v>
      </c>
      <c r="C11" s="264"/>
      <c r="E11" s="315" t="b">
        <f>B11=SUM('Ph2 Activity Schedule'!F7:H7)</f>
        <v>1</v>
      </c>
    </row>
    <row r="12" spans="1:5" outlineLevel="2" x14ac:dyDescent="0.3">
      <c r="A12" s="262" t="s">
        <v>54</v>
      </c>
      <c r="B12" s="263">
        <f>SUM('Ph2 Activity Schedule'!F8:H8)</f>
        <v>0</v>
      </c>
      <c r="C12" s="264"/>
      <c r="E12" s="315" t="b">
        <f>B12=SUM('Ph2 Activity Schedule'!F8:H8)</f>
        <v>1</v>
      </c>
    </row>
    <row r="13" spans="1:5" outlineLevel="2" x14ac:dyDescent="0.3">
      <c r="A13" s="262" t="s">
        <v>55</v>
      </c>
      <c r="B13" s="263">
        <f>SUM('Ph2 Activity Schedule'!F9:H9)</f>
        <v>0</v>
      </c>
      <c r="C13" s="264"/>
      <c r="E13" s="315" t="b">
        <f>B13=SUM('Ph2 Activity Schedule'!F9:H9)</f>
        <v>1</v>
      </c>
    </row>
    <row r="14" spans="1:5" outlineLevel="2" x14ac:dyDescent="0.3">
      <c r="A14" s="262" t="s">
        <v>56</v>
      </c>
      <c r="B14" s="263">
        <f>SUM('Ph2 Activity Schedule'!F10:H10)</f>
        <v>0</v>
      </c>
      <c r="C14" s="264"/>
      <c r="E14" s="315"/>
    </row>
    <row r="15" spans="1:5" outlineLevel="1" x14ac:dyDescent="0.3">
      <c r="A15" s="267" t="s">
        <v>57</v>
      </c>
      <c r="B15" s="268">
        <f>SUBTOTAL(9,B16:B20)</f>
        <v>0</v>
      </c>
      <c r="C15" s="269" t="s">
        <v>27</v>
      </c>
      <c r="E15" s="315" t="b">
        <f>B15=SUM('Ph2 Activity Schedule'!I5:K5)</f>
        <v>1</v>
      </c>
    </row>
    <row r="16" spans="1:5" outlineLevel="2" x14ac:dyDescent="0.3">
      <c r="A16" s="262" t="s">
        <v>48</v>
      </c>
      <c r="B16" s="263">
        <f>SUM('Ph2 Activity Schedule'!I6:K6)</f>
        <v>0</v>
      </c>
      <c r="C16" s="264"/>
      <c r="E16" s="315" t="b">
        <f>B16=SUM('Ph2 Activity Schedule'!I6:K6)</f>
        <v>1</v>
      </c>
    </row>
    <row r="17" spans="1:5" outlineLevel="2" x14ac:dyDescent="0.3">
      <c r="A17" s="262" t="s">
        <v>58</v>
      </c>
      <c r="B17" s="263">
        <f>SUM('Ph2 Activity Schedule'!I7:K7)</f>
        <v>0</v>
      </c>
      <c r="C17" s="264"/>
      <c r="E17" s="315" t="b">
        <f>B17=SUM('Ph2 Activity Schedule'!I7:K7)</f>
        <v>1</v>
      </c>
    </row>
    <row r="18" spans="1:5" outlineLevel="2" x14ac:dyDescent="0.3">
      <c r="A18" s="262" t="s">
        <v>59</v>
      </c>
      <c r="B18" s="263">
        <f>SUM('Ph2 Activity Schedule'!I8:K8)</f>
        <v>0</v>
      </c>
      <c r="C18" s="264"/>
      <c r="E18" s="315" t="b">
        <f>B18=SUM('Ph2 Activity Schedule'!I8:K8)</f>
        <v>1</v>
      </c>
    </row>
    <row r="19" spans="1:5" outlineLevel="2" x14ac:dyDescent="0.3">
      <c r="A19" s="262" t="s">
        <v>60</v>
      </c>
      <c r="B19" s="263">
        <f>SUM('Ph2 Activity Schedule'!I9:K9)</f>
        <v>0</v>
      </c>
      <c r="C19" s="264"/>
      <c r="E19" s="315" t="b">
        <f>B19=SUM('Ph2 Activity Schedule'!I9:K9)</f>
        <v>1</v>
      </c>
    </row>
    <row r="20" spans="1:5" outlineLevel="2" x14ac:dyDescent="0.3">
      <c r="A20" s="262" t="s">
        <v>56</v>
      </c>
      <c r="B20" s="263">
        <f>SUM('Ph2 Activity Schedule'!I10:K10)</f>
        <v>0</v>
      </c>
      <c r="C20" s="264"/>
      <c r="E20" s="315"/>
    </row>
    <row r="21" spans="1:5" outlineLevel="1" x14ac:dyDescent="0.3">
      <c r="A21" s="267" t="s">
        <v>1234</v>
      </c>
      <c r="B21" s="268">
        <f>SUBTOTAL(9,B22:B26)</f>
        <v>0</v>
      </c>
      <c r="C21" s="269" t="s">
        <v>27</v>
      </c>
      <c r="E21" s="315" t="b">
        <f>B21=SUM('Ph2 Activity Schedule'!L5:O5)</f>
        <v>1</v>
      </c>
    </row>
    <row r="22" spans="1:5" outlineLevel="2" x14ac:dyDescent="0.3">
      <c r="A22" s="262" t="s">
        <v>48</v>
      </c>
      <c r="B22" s="263">
        <f>SUM('Ph2 Activity Schedule'!L6:O6)</f>
        <v>0</v>
      </c>
      <c r="C22" s="264"/>
      <c r="E22" s="315" t="b">
        <f>B22=SUM('Ph2 Activity Schedule'!L6:O6)</f>
        <v>1</v>
      </c>
    </row>
    <row r="23" spans="1:5" outlineLevel="2" x14ac:dyDescent="0.3">
      <c r="A23" s="262" t="s">
        <v>58</v>
      </c>
      <c r="B23" s="263">
        <f>SUM('Ph2 Activity Schedule'!L7:O7)</f>
        <v>0</v>
      </c>
      <c r="C23" s="264"/>
      <c r="E23" s="315" t="b">
        <f>B23=SUM('Ph2 Activity Schedule'!L7:O7)</f>
        <v>1</v>
      </c>
    </row>
    <row r="24" spans="1:5" outlineLevel="2" x14ac:dyDescent="0.3">
      <c r="A24" s="262" t="s">
        <v>59</v>
      </c>
      <c r="B24" s="263">
        <f>SUM('Ph2 Activity Schedule'!L8:O8)</f>
        <v>0</v>
      </c>
      <c r="C24" s="264"/>
      <c r="E24" s="315" t="b">
        <f>B24=SUM('Ph2 Activity Schedule'!L8:O8)</f>
        <v>1</v>
      </c>
    </row>
    <row r="25" spans="1:5" outlineLevel="2" x14ac:dyDescent="0.3">
      <c r="A25" s="262" t="s">
        <v>60</v>
      </c>
      <c r="B25" s="263">
        <f>SUM('Ph2 Activity Schedule'!L9:O9)</f>
        <v>0</v>
      </c>
      <c r="C25" s="264"/>
      <c r="E25" s="315" t="b">
        <f>B25=SUM('Ph2 Activity Schedule'!L9:O9)</f>
        <v>1</v>
      </c>
    </row>
    <row r="26" spans="1:5" outlineLevel="2" x14ac:dyDescent="0.3">
      <c r="A26" s="262" t="s">
        <v>56</v>
      </c>
      <c r="B26" s="263">
        <f>SUM('Ph2 Activity Schedule'!L10:O10)</f>
        <v>0</v>
      </c>
      <c r="C26" s="264"/>
      <c r="E26" s="315"/>
    </row>
    <row r="27" spans="1:5" outlineLevel="1" x14ac:dyDescent="0.3">
      <c r="A27" s="267" t="s">
        <v>1235</v>
      </c>
      <c r="B27" s="268">
        <f>SUBTOTAL(9,B28:B32)</f>
        <v>0</v>
      </c>
      <c r="C27" s="269" t="s">
        <v>27</v>
      </c>
      <c r="E27" s="315" t="b">
        <f>B27=SUM('Ph2 Activity Schedule'!P5:S5)</f>
        <v>1</v>
      </c>
    </row>
    <row r="28" spans="1:5" outlineLevel="2" x14ac:dyDescent="0.3">
      <c r="A28" s="262" t="s">
        <v>48</v>
      </c>
      <c r="B28" s="263">
        <f>SUM('Ph2 Activity Schedule'!P6:S6)</f>
        <v>0</v>
      </c>
      <c r="C28" s="264"/>
      <c r="E28" s="315" t="b">
        <f>B28=SUM('Ph2 Activity Schedule'!P6:S6)</f>
        <v>1</v>
      </c>
    </row>
    <row r="29" spans="1:5" outlineLevel="2" x14ac:dyDescent="0.3">
      <c r="A29" s="262" t="s">
        <v>58</v>
      </c>
      <c r="B29" s="263">
        <f>SUM('Ph2 Activity Schedule'!P7:S7)</f>
        <v>0</v>
      </c>
      <c r="C29" s="264"/>
      <c r="E29" s="315" t="b">
        <f>B29=SUM('Ph2 Activity Schedule'!P7:S7)</f>
        <v>1</v>
      </c>
    </row>
    <row r="30" spans="1:5" outlineLevel="2" x14ac:dyDescent="0.3">
      <c r="A30" s="262" t="s">
        <v>59</v>
      </c>
      <c r="B30" s="263">
        <f>SUM('Ph2 Activity Schedule'!P8:S8)</f>
        <v>0</v>
      </c>
      <c r="C30" s="264"/>
      <c r="E30" s="315" t="b">
        <f>B30=SUM('Ph2 Activity Schedule'!P8:S8)</f>
        <v>1</v>
      </c>
    </row>
    <row r="31" spans="1:5" outlineLevel="2" x14ac:dyDescent="0.3">
      <c r="A31" s="262" t="s">
        <v>60</v>
      </c>
      <c r="B31" s="263">
        <f>SUM('Ph2 Activity Schedule'!P9:S9)</f>
        <v>0</v>
      </c>
      <c r="C31" s="264"/>
      <c r="E31" s="315" t="b">
        <f>B31=SUM('Ph2 Activity Schedule'!P9:S9)</f>
        <v>1</v>
      </c>
    </row>
    <row r="32" spans="1:5" outlineLevel="2" x14ac:dyDescent="0.3">
      <c r="A32" s="262" t="s">
        <v>56</v>
      </c>
      <c r="B32" s="263">
        <f>SUM('Ph2 Activity Schedule'!P10:S10)</f>
        <v>0</v>
      </c>
      <c r="C32" s="264"/>
      <c r="E32" s="315"/>
    </row>
    <row r="33" spans="1:5" outlineLevel="1" x14ac:dyDescent="0.3">
      <c r="A33" s="267" t="s">
        <v>61</v>
      </c>
      <c r="B33" s="268">
        <f>SUBTOTAL(9,B34:B38)</f>
        <v>0</v>
      </c>
      <c r="C33" s="269" t="s">
        <v>27</v>
      </c>
      <c r="E33" s="315" t="b">
        <f>B33=SUM('Ph2 Activity Schedule'!T5:U5)</f>
        <v>1</v>
      </c>
    </row>
    <row r="34" spans="1:5" outlineLevel="2" x14ac:dyDescent="0.3">
      <c r="A34" s="262" t="s">
        <v>48</v>
      </c>
      <c r="B34" s="263">
        <f>SUM('Ph2 Activity Schedule'!T6:U6)</f>
        <v>0</v>
      </c>
      <c r="C34" s="264"/>
      <c r="E34" s="315" t="b">
        <f>B34=SUM('Ph2 Activity Schedule'!T6:U6)</f>
        <v>1</v>
      </c>
    </row>
    <row r="35" spans="1:5" outlineLevel="2" x14ac:dyDescent="0.3">
      <c r="A35" s="262" t="s">
        <v>58</v>
      </c>
      <c r="B35" s="263">
        <f>SUM('Ph2 Activity Schedule'!T7:U7)</f>
        <v>0</v>
      </c>
      <c r="C35" s="264"/>
      <c r="E35" s="315" t="b">
        <f>B35=SUM('Ph2 Activity Schedule'!T7:U7)</f>
        <v>1</v>
      </c>
    </row>
    <row r="36" spans="1:5" outlineLevel="2" x14ac:dyDescent="0.3">
      <c r="A36" s="262" t="s">
        <v>59</v>
      </c>
      <c r="B36" s="263">
        <f>SUM('Ph2 Activity Schedule'!T8:U8)</f>
        <v>0</v>
      </c>
      <c r="C36" s="264"/>
      <c r="E36" s="315" t="b">
        <f>B36=SUM('Ph2 Activity Schedule'!T8:U8)</f>
        <v>1</v>
      </c>
    </row>
    <row r="37" spans="1:5" outlineLevel="2" x14ac:dyDescent="0.3">
      <c r="A37" s="262" t="s">
        <v>60</v>
      </c>
      <c r="B37" s="263">
        <f>SUM('Ph2 Activity Schedule'!T9:U9)</f>
        <v>0</v>
      </c>
      <c r="C37" s="264"/>
      <c r="E37" s="315" t="b">
        <f>B37=SUM('Ph2 Activity Schedule'!T9:U9)</f>
        <v>1</v>
      </c>
    </row>
    <row r="38" spans="1:5" outlineLevel="2" x14ac:dyDescent="0.3">
      <c r="A38" s="262" t="s">
        <v>56</v>
      </c>
      <c r="B38" s="263">
        <f>SUM('Ph2 Activity Schedule'!T10:U10)</f>
        <v>0</v>
      </c>
      <c r="C38" s="264"/>
      <c r="E38" s="315"/>
    </row>
    <row r="39" spans="1:5" outlineLevel="1" x14ac:dyDescent="0.3">
      <c r="A39" s="267" t="s">
        <v>62</v>
      </c>
      <c r="B39" s="268">
        <f>SUBTOTAL(9,B40:B44)</f>
        <v>0</v>
      </c>
      <c r="C39" s="269" t="s">
        <v>27</v>
      </c>
      <c r="E39" s="315" t="b">
        <f>B39='Ph2 Activity Schedule'!V5</f>
        <v>1</v>
      </c>
    </row>
    <row r="40" spans="1:5" outlineLevel="2" x14ac:dyDescent="0.3">
      <c r="A40" s="262" t="s">
        <v>48</v>
      </c>
      <c r="B40" s="263">
        <f>SUM('Ph2 Activity Schedule'!V6)</f>
        <v>0</v>
      </c>
      <c r="C40" s="264"/>
      <c r="E40" s="315" t="b">
        <f>B40='Ph2 Activity Schedule'!V6</f>
        <v>1</v>
      </c>
    </row>
    <row r="41" spans="1:5" outlineLevel="2" x14ac:dyDescent="0.3">
      <c r="A41" s="262" t="s">
        <v>58</v>
      </c>
      <c r="B41" s="263">
        <f>SUM('Ph2 Activity Schedule'!V7)</f>
        <v>0</v>
      </c>
      <c r="C41" s="264"/>
      <c r="E41" s="315" t="b">
        <f>B41='Ph2 Activity Schedule'!V7</f>
        <v>1</v>
      </c>
    </row>
    <row r="42" spans="1:5" outlineLevel="2" x14ac:dyDescent="0.3">
      <c r="A42" s="262" t="s">
        <v>59</v>
      </c>
      <c r="B42" s="263">
        <f>SUM('Ph2 Activity Schedule'!V8)</f>
        <v>0</v>
      </c>
      <c r="C42" s="264"/>
      <c r="E42" s="315" t="b">
        <f>B42='Ph2 Activity Schedule'!V8</f>
        <v>1</v>
      </c>
    </row>
    <row r="43" spans="1:5" outlineLevel="2" x14ac:dyDescent="0.3">
      <c r="A43" s="262" t="s">
        <v>60</v>
      </c>
      <c r="B43" s="263">
        <f>SUM('Ph2 Activity Schedule'!V9)</f>
        <v>0</v>
      </c>
      <c r="C43" s="264"/>
      <c r="E43" s="315" t="b">
        <f>B43='Ph2 Activity Schedule'!V9</f>
        <v>1</v>
      </c>
    </row>
    <row r="44" spans="1:5" outlineLevel="2" x14ac:dyDescent="0.3">
      <c r="A44" s="262" t="s">
        <v>56</v>
      </c>
      <c r="B44" s="263">
        <f>SUM('Ph2 Activity Schedule'!V10)</f>
        <v>0</v>
      </c>
      <c r="C44" s="264"/>
      <c r="E44" s="315"/>
    </row>
    <row r="45" spans="1:5" x14ac:dyDescent="0.3">
      <c r="A45" s="265" t="s">
        <v>63</v>
      </c>
      <c r="B45" s="266">
        <f>SUBTOTAL(9,B46:B65)</f>
        <v>0</v>
      </c>
      <c r="C45" s="261" t="s">
        <v>27</v>
      </c>
      <c r="E45" s="315" t="b">
        <f>B45='PLMS Activity Schedule'!C3</f>
        <v>1</v>
      </c>
    </row>
    <row r="46" spans="1:5" outlineLevel="1" x14ac:dyDescent="0.3">
      <c r="A46" s="267" t="s">
        <v>64</v>
      </c>
      <c r="B46" s="268">
        <f>SUBTOTAL(9,B47:B50)</f>
        <v>0</v>
      </c>
      <c r="C46" s="269"/>
      <c r="E46" s="315" t="b">
        <f>B46='PLMS Activity Schedule'!F3</f>
        <v>1</v>
      </c>
    </row>
    <row r="47" spans="1:5" outlineLevel="2" x14ac:dyDescent="0.3">
      <c r="A47" s="262" t="s">
        <v>48</v>
      </c>
      <c r="B47" s="263">
        <f>'PLMS Activity Schedule'!F4</f>
        <v>0</v>
      </c>
      <c r="C47" s="264"/>
      <c r="E47" s="315" t="b">
        <f>B47='PLMS Activity Schedule'!F4</f>
        <v>1</v>
      </c>
    </row>
    <row r="48" spans="1:5" outlineLevel="2" x14ac:dyDescent="0.3">
      <c r="A48" s="262" t="s">
        <v>65</v>
      </c>
      <c r="B48" s="263">
        <f>'PLMS Activity Schedule'!F5</f>
        <v>0</v>
      </c>
      <c r="C48" s="264"/>
      <c r="E48" s="315" t="b">
        <f>B48='PLMS Activity Schedule'!F5</f>
        <v>1</v>
      </c>
    </row>
    <row r="49" spans="1:5" outlineLevel="2" x14ac:dyDescent="0.3">
      <c r="A49" s="262" t="s">
        <v>66</v>
      </c>
      <c r="B49" s="263">
        <f>'PLMS Activity Schedule'!F6</f>
        <v>0</v>
      </c>
      <c r="C49" s="264"/>
      <c r="E49" s="315" t="b">
        <f>B49='PLMS Activity Schedule'!F6</f>
        <v>1</v>
      </c>
    </row>
    <row r="50" spans="1:5" outlineLevel="2" x14ac:dyDescent="0.3">
      <c r="A50" s="262" t="s">
        <v>67</v>
      </c>
      <c r="B50" s="263">
        <f>'PLMS Activity Schedule'!F7</f>
        <v>0</v>
      </c>
      <c r="C50" s="264"/>
      <c r="E50" s="315" t="b">
        <f>B50='PLMS Activity Schedule'!F7</f>
        <v>1</v>
      </c>
    </row>
    <row r="51" spans="1:5" outlineLevel="1" x14ac:dyDescent="0.3">
      <c r="A51" s="267" t="s">
        <v>68</v>
      </c>
      <c r="B51" s="268">
        <f>SUBTOTAL(9,B52:B55)</f>
        <v>0</v>
      </c>
      <c r="C51" s="269"/>
      <c r="E51" s="315" t="b">
        <f>B51='PLMS Activity Schedule'!G3</f>
        <v>1</v>
      </c>
    </row>
    <row r="52" spans="1:5" outlineLevel="2" x14ac:dyDescent="0.3">
      <c r="A52" s="262" t="s">
        <v>48</v>
      </c>
      <c r="B52" s="263">
        <f>'PLMS Activity Schedule'!H4</f>
        <v>0</v>
      </c>
      <c r="C52" s="264"/>
      <c r="E52" s="315" t="b">
        <f>B52='PLMS Activity Schedule'!G4</f>
        <v>1</v>
      </c>
    </row>
    <row r="53" spans="1:5" outlineLevel="2" x14ac:dyDescent="0.3">
      <c r="A53" s="262" t="s">
        <v>65</v>
      </c>
      <c r="B53" s="263">
        <f>'PLMS Activity Schedule'!H5</f>
        <v>0</v>
      </c>
      <c r="C53" s="264"/>
      <c r="E53" s="315" t="b">
        <f>B53='PLMS Activity Schedule'!G5</f>
        <v>1</v>
      </c>
    </row>
    <row r="54" spans="1:5" outlineLevel="2" x14ac:dyDescent="0.3">
      <c r="A54" s="262" t="s">
        <v>66</v>
      </c>
      <c r="B54" s="263">
        <f>'PLMS Activity Schedule'!H6</f>
        <v>0</v>
      </c>
      <c r="C54" s="264"/>
      <c r="E54" s="315" t="b">
        <f>B54='PLMS Activity Schedule'!G6</f>
        <v>1</v>
      </c>
    </row>
    <row r="55" spans="1:5" outlineLevel="2" x14ac:dyDescent="0.3">
      <c r="A55" s="262" t="s">
        <v>67</v>
      </c>
      <c r="B55" s="263">
        <f>'PLMS Activity Schedule'!H7</f>
        <v>0</v>
      </c>
      <c r="C55" s="264"/>
      <c r="E55" s="315" t="b">
        <f>B55='PLMS Activity Schedule'!G7</f>
        <v>1</v>
      </c>
    </row>
    <row r="56" spans="1:5" outlineLevel="1" x14ac:dyDescent="0.3">
      <c r="A56" s="267" t="s">
        <v>69</v>
      </c>
      <c r="B56" s="268">
        <f>SUBTOTAL(9,B57:B60)</f>
        <v>0</v>
      </c>
      <c r="C56" s="269"/>
      <c r="E56" s="315" t="b">
        <f>B56='PLMS Activity Schedule'!H3</f>
        <v>1</v>
      </c>
    </row>
    <row r="57" spans="1:5" outlineLevel="2" x14ac:dyDescent="0.3">
      <c r="A57" s="262" t="s">
        <v>48</v>
      </c>
      <c r="B57" s="263">
        <f>'PLMS Activity Schedule'!H4</f>
        <v>0</v>
      </c>
      <c r="C57" s="264"/>
      <c r="E57" s="315" t="b">
        <f>B57='PLMS Activity Schedule'!H4</f>
        <v>1</v>
      </c>
    </row>
    <row r="58" spans="1:5" outlineLevel="2" x14ac:dyDescent="0.3">
      <c r="A58" s="262" t="s">
        <v>65</v>
      </c>
      <c r="B58" s="263">
        <f>'PLMS Activity Schedule'!H5</f>
        <v>0</v>
      </c>
      <c r="C58" s="264"/>
      <c r="E58" s="315" t="b">
        <f>B58='PLMS Activity Schedule'!H5</f>
        <v>1</v>
      </c>
    </row>
    <row r="59" spans="1:5" outlineLevel="2" x14ac:dyDescent="0.3">
      <c r="A59" s="262" t="s">
        <v>66</v>
      </c>
      <c r="B59" s="263">
        <f>'PLMS Activity Schedule'!H6</f>
        <v>0</v>
      </c>
      <c r="C59" s="264"/>
      <c r="E59" s="315" t="b">
        <f>B59='PLMS Activity Schedule'!H6</f>
        <v>1</v>
      </c>
    </row>
    <row r="60" spans="1:5" outlineLevel="2" x14ac:dyDescent="0.3">
      <c r="A60" s="262" t="s">
        <v>67</v>
      </c>
      <c r="B60" s="263">
        <f>'PLMS Activity Schedule'!H7</f>
        <v>0</v>
      </c>
      <c r="C60" s="264"/>
      <c r="E60" s="315" t="b">
        <f>B60='PLMS Activity Schedule'!H7</f>
        <v>1</v>
      </c>
    </row>
    <row r="61" spans="1:5" outlineLevel="1" x14ac:dyDescent="0.3">
      <c r="A61" s="267" t="s">
        <v>70</v>
      </c>
      <c r="B61" s="268">
        <f>SUBTOTAL(9,B62:B65)</f>
        <v>0</v>
      </c>
      <c r="C61" s="269"/>
      <c r="E61" s="315" t="b">
        <f>B61='PLMS Activity Schedule'!I3</f>
        <v>1</v>
      </c>
    </row>
    <row r="62" spans="1:5" outlineLevel="2" x14ac:dyDescent="0.3">
      <c r="A62" s="262" t="s">
        <v>48</v>
      </c>
      <c r="B62" s="263">
        <f>'PLMS Activity Schedule'!I4</f>
        <v>0</v>
      </c>
      <c r="C62" s="264"/>
      <c r="E62" s="315" t="b">
        <f>B62='PLMS Activity Schedule'!I4</f>
        <v>1</v>
      </c>
    </row>
    <row r="63" spans="1:5" outlineLevel="2" x14ac:dyDescent="0.3">
      <c r="A63" s="262" t="s">
        <v>65</v>
      </c>
      <c r="B63" s="263">
        <f>'PLMS Activity Schedule'!I5</f>
        <v>0</v>
      </c>
      <c r="C63" s="264"/>
      <c r="E63" s="315" t="b">
        <f>B63='PLMS Activity Schedule'!I5</f>
        <v>1</v>
      </c>
    </row>
    <row r="64" spans="1:5" outlineLevel="2" x14ac:dyDescent="0.3">
      <c r="A64" s="262" t="s">
        <v>66</v>
      </c>
      <c r="B64" s="263">
        <f>'PLMS Activity Schedule'!I6</f>
        <v>0</v>
      </c>
      <c r="C64" s="264"/>
      <c r="E64" s="315" t="b">
        <f>B64='PLMS Activity Schedule'!I6</f>
        <v>1</v>
      </c>
    </row>
    <row r="65" spans="1:5" outlineLevel="2" x14ac:dyDescent="0.3">
      <c r="A65" s="262" t="s">
        <v>67</v>
      </c>
      <c r="B65" s="263">
        <f>'PLMS Activity Schedule'!I7</f>
        <v>0</v>
      </c>
      <c r="E65" s="315"/>
    </row>
    <row r="66" spans="1:5" x14ac:dyDescent="0.3">
      <c r="A66" s="270" t="s">
        <v>71</v>
      </c>
      <c r="B66" s="271">
        <f>SUBTOTAL(9,B67:B68)</f>
        <v>70000000</v>
      </c>
      <c r="E66" s="315"/>
    </row>
    <row r="67" spans="1:5" x14ac:dyDescent="0.3">
      <c r="A67" s="262" t="s">
        <v>72</v>
      </c>
      <c r="B67" s="272">
        <v>50000000</v>
      </c>
    </row>
    <row r="68" spans="1:5" ht="16.2" thickBot="1" x14ac:dyDescent="0.35">
      <c r="A68" s="262" t="s">
        <v>73</v>
      </c>
      <c r="B68" s="273">
        <v>20000000</v>
      </c>
    </row>
    <row r="69" spans="1:5" x14ac:dyDescent="0.3">
      <c r="A69" s="274"/>
      <c r="B69" s="275"/>
    </row>
    <row r="70" spans="1:5" x14ac:dyDescent="0.3">
      <c r="A70" s="276"/>
      <c r="B70" s="277"/>
    </row>
    <row r="71" spans="1:5" x14ac:dyDescent="0.3">
      <c r="A71" s="276"/>
      <c r="B71" s="277"/>
    </row>
    <row r="72" spans="1:5" x14ac:dyDescent="0.3">
      <c r="A72" s="276"/>
      <c r="B72" s="277"/>
    </row>
    <row r="73" spans="1:5" x14ac:dyDescent="0.3">
      <c r="A73" s="276"/>
      <c r="B73" s="277"/>
    </row>
  </sheetData>
  <mergeCells count="2">
    <mergeCell ref="C1:C2"/>
    <mergeCell ref="B1:B2"/>
  </mergeCells>
  <printOptions gridLines="1"/>
  <pageMargins left="0.43307086614173229" right="0.43307086614173229" top="1.1023622047244095" bottom="1.0629921259842521" header="0.19685039370078741" footer="0.31496062992125984"/>
  <pageSetup paperSize="8" scale="63" orientation="landscape" r:id="rId1"/>
  <headerFooter>
    <oddHeader>&amp;L&amp;"-,Bold"&amp;12TRANSNET PIPELINES  TENDER NUMBER: TPL/2023/07/xxxx/xxxxx/RFP
DESCRIPTION OF THE SERVICES: MAIN AUTOMATION CONTRACT FOR THE INLAND NETWORK AUTOMATION PROJECT
ACTIVITY SCHEDULE - SUMMARY
&amp;D</oddHeader>
    <oddFooter>&amp;L&amp;F   &amp;A&amp;RName: ________________________  Signature: ______________________  Company Stamp
p&amp;P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D7DD-3144-4BA6-ADE8-DB6F47C4EA1D}">
  <sheetPr>
    <outlinePr summaryBelow="0" summaryRight="0"/>
    <pageSetUpPr fitToPage="1"/>
  </sheetPr>
  <dimension ref="A1:G115"/>
  <sheetViews>
    <sheetView tabSelected="1" zoomScale="115" zoomScaleNormal="115" workbookViewId="0">
      <pane xSplit="1" ySplit="7" topLeftCell="C83" activePane="bottomRight" state="frozen"/>
      <selection pane="topRight" activeCell="B1" sqref="B1"/>
      <selection pane="bottomLeft" activeCell="A8" sqref="A8"/>
      <selection pane="bottomRight" activeCell="F89" sqref="F89"/>
    </sheetView>
  </sheetViews>
  <sheetFormatPr defaultColWidth="8.88671875" defaultRowHeight="13.8" x14ac:dyDescent="0.3"/>
  <cols>
    <col min="1" max="1" width="10.109375" style="4" customWidth="1"/>
    <col min="2" max="2" width="91.33203125" style="2" customWidth="1"/>
    <col min="3" max="4" width="11.88671875" style="32" customWidth="1"/>
    <col min="5" max="5" width="11.88671875" style="26" customWidth="1"/>
    <col min="6" max="6" width="16.6640625" style="32" customWidth="1"/>
    <col min="7" max="7" width="108.33203125" style="2" customWidth="1"/>
    <col min="8" max="8" width="8.88671875" style="1"/>
    <col min="9" max="9" width="10.33203125" style="1" customWidth="1"/>
    <col min="10" max="16384" width="8.88671875" style="1"/>
  </cols>
  <sheetData>
    <row r="1" spans="1:7" ht="12.75" customHeight="1" x14ac:dyDescent="0.3">
      <c r="A1" s="408" t="s">
        <v>74</v>
      </c>
      <c r="B1" s="34" t="s">
        <v>75</v>
      </c>
      <c r="C1" s="411" t="s">
        <v>43</v>
      </c>
      <c r="D1" s="413" t="s">
        <v>76</v>
      </c>
      <c r="E1" s="415" t="s">
        <v>77</v>
      </c>
      <c r="F1" s="417" t="s">
        <v>78</v>
      </c>
      <c r="G1" s="410" t="s">
        <v>44</v>
      </c>
    </row>
    <row r="2" spans="1:7" ht="12.75" customHeight="1" x14ac:dyDescent="0.3">
      <c r="A2" s="409"/>
      <c r="B2" s="34" t="s">
        <v>79</v>
      </c>
      <c r="C2" s="412"/>
      <c r="D2" s="414"/>
      <c r="E2" s="416"/>
      <c r="F2" s="417"/>
      <c r="G2" s="410"/>
    </row>
    <row r="3" spans="1:7" ht="12.75" customHeight="1" x14ac:dyDescent="0.3">
      <c r="A3" s="409"/>
      <c r="B3" s="9" t="s">
        <v>80</v>
      </c>
      <c r="C3" s="198">
        <f>SUM(C4:C6)</f>
        <v>0</v>
      </c>
      <c r="D3" s="199">
        <f t="shared" ref="D3:E3" si="0">SUM(D4:D6)</f>
        <v>0</v>
      </c>
      <c r="E3" s="200">
        <f t="shared" si="0"/>
        <v>0</v>
      </c>
      <c r="F3" s="197"/>
      <c r="G3" s="201"/>
    </row>
    <row r="4" spans="1:7" ht="12.75" customHeight="1" x14ac:dyDescent="0.3">
      <c r="A4" s="409"/>
      <c r="B4" s="9" t="str">
        <f>"Phase 1: "&amp;B8&amp;" Total"</f>
        <v>Phase 1: Project, Quality and Safety Management Total</v>
      </c>
      <c r="C4" s="202">
        <f>C8</f>
        <v>0</v>
      </c>
      <c r="D4" s="241">
        <f t="shared" ref="D4:E4" si="1">D8</f>
        <v>0</v>
      </c>
      <c r="E4" s="242">
        <f t="shared" si="1"/>
        <v>0</v>
      </c>
      <c r="F4" s="203"/>
      <c r="G4" s="201"/>
    </row>
    <row r="5" spans="1:7" ht="12.75" customHeight="1" x14ac:dyDescent="0.3">
      <c r="A5" s="409"/>
      <c r="B5" s="9" t="str">
        <f>"Phase 1: "&amp;B19&amp;" Total"</f>
        <v>Phase 1: Project Setup Total</v>
      </c>
      <c r="C5" s="202">
        <f>C19</f>
        <v>0</v>
      </c>
      <c r="D5" s="241">
        <f t="shared" ref="D5:E5" si="2">D19</f>
        <v>0</v>
      </c>
      <c r="E5" s="242">
        <f t="shared" si="2"/>
        <v>0</v>
      </c>
      <c r="F5" s="203"/>
      <c r="G5" s="201"/>
    </row>
    <row r="6" spans="1:7" ht="12.75" customHeight="1" x14ac:dyDescent="0.3">
      <c r="A6" s="186"/>
      <c r="B6" s="9" t="str">
        <f>"Phase 1: "&amp;B38&amp;" Total"</f>
        <v>Phase 1: Engineering &amp; Software Development Total</v>
      </c>
      <c r="C6" s="202">
        <f>C38</f>
        <v>0</v>
      </c>
      <c r="D6" s="241">
        <f t="shared" ref="D6:E6" si="3">D38</f>
        <v>0</v>
      </c>
      <c r="E6" s="242">
        <f t="shared" si="3"/>
        <v>0</v>
      </c>
      <c r="F6" s="203"/>
      <c r="G6" s="201"/>
    </row>
    <row r="7" spans="1:7" ht="9" customHeight="1" x14ac:dyDescent="0.3">
      <c r="A7" s="171"/>
      <c r="B7" s="56"/>
      <c r="C7" s="57"/>
      <c r="D7" s="58"/>
      <c r="E7" s="59"/>
      <c r="F7" s="172"/>
      <c r="G7" s="167"/>
    </row>
    <row r="8" spans="1:7" s="190" customFormat="1" x14ac:dyDescent="0.3">
      <c r="A8" s="239"/>
      <c r="B8" s="189" t="s">
        <v>81</v>
      </c>
      <c r="C8" s="187">
        <f>SUBTOTAL(9,C9:C18)</f>
        <v>0</v>
      </c>
      <c r="D8" s="193">
        <f t="shared" ref="D8:E8" si="4">SUBTOTAL(9,D9:D18)</f>
        <v>0</v>
      </c>
      <c r="E8" s="194">
        <f t="shared" si="4"/>
        <v>0</v>
      </c>
      <c r="F8" s="188"/>
      <c r="G8" s="240"/>
    </row>
    <row r="9" spans="1:7" s="190" customFormat="1" x14ac:dyDescent="0.3">
      <c r="A9" s="184" t="s">
        <v>82</v>
      </c>
      <c r="B9" s="185" t="s">
        <v>81</v>
      </c>
      <c r="C9" s="180">
        <f>SUBTOTAL(9,C10:C18)</f>
        <v>0</v>
      </c>
      <c r="D9" s="181">
        <f t="shared" ref="D9:E9" si="5">SUBTOTAL(9,D10:D18)</f>
        <v>0</v>
      </c>
      <c r="E9" s="182">
        <f t="shared" si="5"/>
        <v>0</v>
      </c>
      <c r="F9" s="183" t="s">
        <v>83</v>
      </c>
      <c r="G9" s="168"/>
    </row>
    <row r="10" spans="1:7" s="190" customFormat="1" x14ac:dyDescent="0.3">
      <c r="A10" s="226"/>
      <c r="B10" s="227" t="s">
        <v>84</v>
      </c>
      <c r="C10" s="44"/>
      <c r="D10" s="30"/>
      <c r="E10" s="45"/>
      <c r="F10" s="238"/>
      <c r="G10" s="169" t="s">
        <v>85</v>
      </c>
    </row>
    <row r="11" spans="1:7" s="190" customFormat="1" x14ac:dyDescent="0.3">
      <c r="A11" s="226"/>
      <c r="B11" s="227" t="s">
        <v>86</v>
      </c>
      <c r="C11" s="44"/>
      <c r="D11" s="30"/>
      <c r="E11" s="45"/>
      <c r="F11" s="238"/>
      <c r="G11" s="169" t="s">
        <v>85</v>
      </c>
    </row>
    <row r="12" spans="1:7" s="190" customFormat="1" x14ac:dyDescent="0.3">
      <c r="A12" s="226"/>
      <c r="B12" s="227" t="s">
        <v>87</v>
      </c>
      <c r="C12" s="44"/>
      <c r="D12" s="30"/>
      <c r="E12" s="45"/>
      <c r="F12" s="238"/>
      <c r="G12" s="169" t="s">
        <v>85</v>
      </c>
    </row>
    <row r="13" spans="1:7" s="190" customFormat="1" x14ac:dyDescent="0.3">
      <c r="A13" s="226"/>
      <c r="B13" s="227" t="s">
        <v>88</v>
      </c>
      <c r="C13" s="44"/>
      <c r="D13" s="30"/>
      <c r="E13" s="45"/>
      <c r="F13" s="238"/>
      <c r="G13" s="169" t="s">
        <v>85</v>
      </c>
    </row>
    <row r="14" spans="1:7" s="190" customFormat="1" x14ac:dyDescent="0.3">
      <c r="A14" s="226"/>
      <c r="B14" s="227" t="s">
        <v>89</v>
      </c>
      <c r="C14" s="44"/>
      <c r="D14" s="30"/>
      <c r="E14" s="45"/>
      <c r="F14" s="238"/>
      <c r="G14" s="169" t="s">
        <v>85</v>
      </c>
    </row>
    <row r="15" spans="1:7" s="190" customFormat="1" x14ac:dyDescent="0.3">
      <c r="A15" s="226"/>
      <c r="B15" s="227" t="s">
        <v>90</v>
      </c>
      <c r="C15" s="44"/>
      <c r="D15" s="30"/>
      <c r="E15" s="45"/>
      <c r="F15" s="238"/>
      <c r="G15" s="169" t="s">
        <v>85</v>
      </c>
    </row>
    <row r="16" spans="1:7" s="190" customFormat="1" x14ac:dyDescent="0.3">
      <c r="A16" s="226"/>
      <c r="B16" s="227" t="s">
        <v>91</v>
      </c>
      <c r="C16" s="44"/>
      <c r="D16" s="30"/>
      <c r="E16" s="45"/>
      <c r="F16" s="238"/>
      <c r="G16" s="169" t="s">
        <v>85</v>
      </c>
    </row>
    <row r="17" spans="1:7" x14ac:dyDescent="0.3">
      <c r="A17" s="226"/>
      <c r="B17" s="227" t="s">
        <v>92</v>
      </c>
      <c r="C17" s="44"/>
      <c r="D17" s="30"/>
      <c r="E17" s="45"/>
      <c r="F17" s="238"/>
      <c r="G17" s="169" t="s">
        <v>85</v>
      </c>
    </row>
    <row r="18" spans="1:7" x14ac:dyDescent="0.3">
      <c r="A18" s="226"/>
      <c r="B18" s="227" t="s">
        <v>91</v>
      </c>
      <c r="C18" s="44"/>
      <c r="D18" s="30"/>
      <c r="E18" s="45"/>
      <c r="F18" s="238"/>
      <c r="G18" s="169" t="s">
        <v>85</v>
      </c>
    </row>
    <row r="19" spans="1:7" s="190" customFormat="1" x14ac:dyDescent="0.3">
      <c r="A19" s="239"/>
      <c r="B19" s="189" t="s">
        <v>49</v>
      </c>
      <c r="C19" s="187">
        <f>SUBTOTAL(9,C20:C37)</f>
        <v>0</v>
      </c>
      <c r="D19" s="193">
        <f t="shared" ref="D19:E19" si="6">SUBTOTAL(9,D20:D37)</f>
        <v>0</v>
      </c>
      <c r="E19" s="194">
        <f t="shared" si="6"/>
        <v>0</v>
      </c>
      <c r="F19" s="188"/>
      <c r="G19" s="240"/>
    </row>
    <row r="20" spans="1:7" x14ac:dyDescent="0.3">
      <c r="A20" s="178" t="s">
        <v>93</v>
      </c>
      <c r="B20" s="179" t="s">
        <v>49</v>
      </c>
      <c r="C20" s="180">
        <f>SUBTOTAL(9,C21:C34)</f>
        <v>0</v>
      </c>
      <c r="D20" s="181">
        <f t="shared" ref="D20:E20" si="7">SUBTOTAL(9,D21:D34)</f>
        <v>0</v>
      </c>
      <c r="E20" s="182">
        <f t="shared" si="7"/>
        <v>0</v>
      </c>
      <c r="F20" s="183" t="s">
        <v>94</v>
      </c>
      <c r="G20" s="168"/>
    </row>
    <row r="21" spans="1:7" x14ac:dyDescent="0.3">
      <c r="A21" s="226"/>
      <c r="B21" s="227" t="s">
        <v>95</v>
      </c>
      <c r="C21" s="44"/>
      <c r="D21" s="30"/>
      <c r="E21" s="45"/>
      <c r="F21" s="238"/>
      <c r="G21" s="169"/>
    </row>
    <row r="22" spans="1:7" x14ac:dyDescent="0.3">
      <c r="A22" s="226"/>
      <c r="B22" s="227" t="s">
        <v>96</v>
      </c>
      <c r="C22" s="44"/>
      <c r="D22" s="30"/>
      <c r="E22" s="45"/>
      <c r="F22" s="238"/>
      <c r="G22" s="169"/>
    </row>
    <row r="23" spans="1:7" x14ac:dyDescent="0.3">
      <c r="A23" s="226"/>
      <c r="B23" s="227" t="s">
        <v>97</v>
      </c>
      <c r="C23" s="44"/>
      <c r="D23" s="30"/>
      <c r="E23" s="45"/>
      <c r="F23" s="238"/>
      <c r="G23" s="169"/>
    </row>
    <row r="24" spans="1:7" x14ac:dyDescent="0.3">
      <c r="A24" s="226"/>
      <c r="B24" s="227" t="s">
        <v>98</v>
      </c>
      <c r="C24" s="44"/>
      <c r="D24" s="30"/>
      <c r="E24" s="45"/>
      <c r="F24" s="238"/>
      <c r="G24" s="169"/>
    </row>
    <row r="25" spans="1:7" x14ac:dyDescent="0.3">
      <c r="A25" s="226"/>
      <c r="B25" s="227" t="s">
        <v>99</v>
      </c>
      <c r="C25" s="44"/>
      <c r="D25" s="30"/>
      <c r="E25" s="45"/>
      <c r="F25" s="238"/>
      <c r="G25" s="169"/>
    </row>
    <row r="26" spans="1:7" x14ac:dyDescent="0.3">
      <c r="A26" s="226"/>
      <c r="B26" s="227" t="s">
        <v>100</v>
      </c>
      <c r="C26" s="44"/>
      <c r="D26" s="30"/>
      <c r="E26" s="45"/>
      <c r="F26" s="238"/>
      <c r="G26" s="169"/>
    </row>
    <row r="27" spans="1:7" x14ac:dyDescent="0.3">
      <c r="A27" s="226"/>
      <c r="B27" s="227" t="s">
        <v>101</v>
      </c>
      <c r="C27" s="44"/>
      <c r="D27" s="30"/>
      <c r="E27" s="45"/>
      <c r="F27" s="238"/>
      <c r="G27" s="169"/>
    </row>
    <row r="28" spans="1:7" x14ac:dyDescent="0.3">
      <c r="A28" s="226"/>
      <c r="B28" s="227" t="s">
        <v>102</v>
      </c>
      <c r="C28" s="44"/>
      <c r="D28" s="30"/>
      <c r="E28" s="45"/>
      <c r="F28" s="238"/>
      <c r="G28" s="169"/>
    </row>
    <row r="29" spans="1:7" x14ac:dyDescent="0.3">
      <c r="A29" s="226"/>
      <c r="B29" s="227" t="s">
        <v>103</v>
      </c>
      <c r="C29" s="44"/>
      <c r="D29" s="30"/>
      <c r="E29" s="45"/>
      <c r="F29" s="238"/>
      <c r="G29" s="169"/>
    </row>
    <row r="30" spans="1:7" x14ac:dyDescent="0.3">
      <c r="A30" s="226"/>
      <c r="B30" s="227" t="s">
        <v>104</v>
      </c>
      <c r="C30" s="44"/>
      <c r="D30" s="30"/>
      <c r="E30" s="45"/>
      <c r="F30" s="238"/>
      <c r="G30" s="169"/>
    </row>
    <row r="31" spans="1:7" x14ac:dyDescent="0.3">
      <c r="A31" s="226"/>
      <c r="B31" s="227" t="s">
        <v>105</v>
      </c>
      <c r="C31" s="44"/>
      <c r="D31" s="30"/>
      <c r="E31" s="45"/>
      <c r="F31" s="238"/>
      <c r="G31" s="169"/>
    </row>
    <row r="32" spans="1:7" x14ac:dyDescent="0.3">
      <c r="A32" s="226"/>
      <c r="B32" s="227" t="s">
        <v>106</v>
      </c>
      <c r="C32" s="44"/>
      <c r="D32" s="30"/>
      <c r="E32" s="45"/>
      <c r="F32" s="238"/>
      <c r="G32" s="169"/>
    </row>
    <row r="33" spans="1:7" x14ac:dyDescent="0.3">
      <c r="A33" s="226"/>
      <c r="B33" s="227" t="s">
        <v>107</v>
      </c>
      <c r="C33" s="44"/>
      <c r="D33" s="30"/>
      <c r="E33" s="45"/>
      <c r="F33" s="238"/>
      <c r="G33" s="169"/>
    </row>
    <row r="34" spans="1:7" x14ac:dyDescent="0.3">
      <c r="A34" s="226"/>
      <c r="B34" s="227" t="s">
        <v>108</v>
      </c>
      <c r="C34" s="44"/>
      <c r="D34" s="30"/>
      <c r="E34" s="45"/>
      <c r="F34" s="238"/>
      <c r="G34" s="169"/>
    </row>
    <row r="35" spans="1:7" x14ac:dyDescent="0.3">
      <c r="A35" s="178" t="s">
        <v>109</v>
      </c>
      <c r="B35" s="179" t="s">
        <v>110</v>
      </c>
      <c r="C35" s="180">
        <f>SUBTOTAL(9,C36:C37)</f>
        <v>0</v>
      </c>
      <c r="D35" s="181">
        <f t="shared" ref="D35:E35" si="8">SUBTOTAL(9,D36:D37)</f>
        <v>0</v>
      </c>
      <c r="E35" s="182">
        <f t="shared" si="8"/>
        <v>0</v>
      </c>
      <c r="F35" s="180" t="s">
        <v>111</v>
      </c>
      <c r="G35" s="36"/>
    </row>
    <row r="36" spans="1:7" s="190" customFormat="1" ht="13.95" customHeight="1" x14ac:dyDescent="0.3">
      <c r="A36" s="226"/>
      <c r="B36" s="227" t="s">
        <v>112</v>
      </c>
      <c r="C36" s="44"/>
      <c r="D36" s="30"/>
      <c r="E36" s="45"/>
      <c r="F36" s="238"/>
      <c r="G36" s="170" t="s">
        <v>113</v>
      </c>
    </row>
    <row r="37" spans="1:7" s="190" customFormat="1" ht="13.95" customHeight="1" x14ac:dyDescent="0.3">
      <c r="A37" s="226"/>
      <c r="B37" s="227" t="s">
        <v>114</v>
      </c>
      <c r="C37" s="44"/>
      <c r="D37" s="30"/>
      <c r="E37" s="45"/>
      <c r="F37" s="238"/>
      <c r="G37" s="191"/>
    </row>
    <row r="38" spans="1:7" s="190" customFormat="1" x14ac:dyDescent="0.3">
      <c r="A38" s="239"/>
      <c r="B38" s="189" t="s">
        <v>50</v>
      </c>
      <c r="C38" s="187">
        <f>SUBTOTAL(9,C39:C113)</f>
        <v>0</v>
      </c>
      <c r="D38" s="193">
        <f>SUBTOTAL(9,D39:D113)</f>
        <v>0</v>
      </c>
      <c r="E38" s="194">
        <f>SUBTOTAL(9,E39:E113)</f>
        <v>0</v>
      </c>
      <c r="F38" s="188"/>
      <c r="G38" s="240"/>
    </row>
    <row r="39" spans="1:7" x14ac:dyDescent="0.3">
      <c r="A39" s="178" t="s">
        <v>115</v>
      </c>
      <c r="B39" s="179" t="s">
        <v>116</v>
      </c>
      <c r="C39" s="180">
        <f>SUBTOTAL(9,C40:C56)</f>
        <v>0</v>
      </c>
      <c r="D39" s="180">
        <f>SUBTOTAL(9,D40:D56)</f>
        <v>0</v>
      </c>
      <c r="E39" s="182">
        <f>SUBTOTAL(9,E40:E56)</f>
        <v>0</v>
      </c>
      <c r="F39" s="183" t="s">
        <v>117</v>
      </c>
      <c r="G39" s="168"/>
    </row>
    <row r="40" spans="1:7" ht="12.6" customHeight="1" x14ac:dyDescent="0.3">
      <c r="A40" s="226"/>
      <c r="B40" s="227" t="s">
        <v>118</v>
      </c>
      <c r="C40" s="44"/>
      <c r="D40" s="30"/>
      <c r="E40" s="45"/>
      <c r="F40" s="238"/>
      <c r="G40" s="169" t="s">
        <v>119</v>
      </c>
    </row>
    <row r="41" spans="1:7" ht="13.95" customHeight="1" x14ac:dyDescent="0.3">
      <c r="A41" s="226"/>
      <c r="B41" s="227" t="s">
        <v>120</v>
      </c>
      <c r="C41" s="44"/>
      <c r="D41" s="30"/>
      <c r="E41" s="45"/>
      <c r="F41" s="238"/>
      <c r="G41" s="169" t="s">
        <v>119</v>
      </c>
    </row>
    <row r="42" spans="1:7" x14ac:dyDescent="0.3">
      <c r="A42" s="226"/>
      <c r="B42" s="227" t="s">
        <v>121</v>
      </c>
      <c r="C42" s="44"/>
      <c r="D42" s="30"/>
      <c r="E42" s="45"/>
      <c r="F42" s="238"/>
      <c r="G42" s="169"/>
    </row>
    <row r="43" spans="1:7" x14ac:dyDescent="0.3">
      <c r="A43" s="226"/>
      <c r="B43" s="227" t="s">
        <v>122</v>
      </c>
      <c r="C43" s="44"/>
      <c r="D43" s="30"/>
      <c r="E43" s="45"/>
      <c r="F43" s="238"/>
      <c r="G43" s="169"/>
    </row>
    <row r="44" spans="1:7" x14ac:dyDescent="0.3">
      <c r="A44" s="226"/>
      <c r="B44" s="227" t="s">
        <v>123</v>
      </c>
      <c r="C44" s="44"/>
      <c r="D44" s="30"/>
      <c r="E44" s="45"/>
      <c r="F44" s="238"/>
      <c r="G44" s="169"/>
    </row>
    <row r="45" spans="1:7" x14ac:dyDescent="0.3">
      <c r="A45" s="226"/>
      <c r="B45" s="279" t="s">
        <v>124</v>
      </c>
      <c r="C45" s="44"/>
      <c r="D45" s="30"/>
      <c r="E45" s="45"/>
      <c r="F45" s="238"/>
      <c r="G45" s="169"/>
    </row>
    <row r="46" spans="1:7" x14ac:dyDescent="0.3">
      <c r="A46" s="226"/>
      <c r="B46" s="279" t="s">
        <v>125</v>
      </c>
      <c r="C46" s="44"/>
      <c r="D46" s="30"/>
      <c r="E46" s="45"/>
      <c r="F46" s="238"/>
      <c r="G46" s="169"/>
    </row>
    <row r="47" spans="1:7" x14ac:dyDescent="0.3">
      <c r="A47" s="226"/>
      <c r="B47" s="279" t="s">
        <v>126</v>
      </c>
      <c r="C47" s="44"/>
      <c r="D47" s="30"/>
      <c r="E47" s="45"/>
      <c r="F47" s="238"/>
      <c r="G47" s="169"/>
    </row>
    <row r="48" spans="1:7" x14ac:dyDescent="0.3">
      <c r="A48" s="226"/>
      <c r="B48" s="227" t="s">
        <v>127</v>
      </c>
      <c r="C48" s="44"/>
      <c r="D48" s="30"/>
      <c r="E48" s="45"/>
      <c r="F48" s="238"/>
      <c r="G48" s="169"/>
    </row>
    <row r="49" spans="1:7" x14ac:dyDescent="0.3">
      <c r="A49" s="226"/>
      <c r="B49" s="227" t="s">
        <v>128</v>
      </c>
      <c r="C49" s="44"/>
      <c r="D49" s="30"/>
      <c r="E49" s="45"/>
      <c r="F49" s="238"/>
      <c r="G49" s="169"/>
    </row>
    <row r="50" spans="1:7" x14ac:dyDescent="0.3">
      <c r="A50" s="226"/>
      <c r="B50" s="227" t="s">
        <v>129</v>
      </c>
      <c r="C50" s="44"/>
      <c r="D50" s="30"/>
      <c r="E50" s="45"/>
      <c r="F50" s="238"/>
      <c r="G50" s="169"/>
    </row>
    <row r="51" spans="1:7" x14ac:dyDescent="0.3">
      <c r="A51" s="226"/>
      <c r="B51" s="227" t="s">
        <v>130</v>
      </c>
      <c r="C51" s="44"/>
      <c r="D51" s="30"/>
      <c r="E51" s="45"/>
      <c r="F51" s="238"/>
      <c r="G51" s="169"/>
    </row>
    <row r="52" spans="1:7" x14ac:dyDescent="0.3">
      <c r="A52" s="226"/>
      <c r="B52" s="227" t="s">
        <v>131</v>
      </c>
      <c r="C52" s="44"/>
      <c r="D52" s="30"/>
      <c r="E52" s="45"/>
      <c r="F52" s="238"/>
      <c r="G52" s="169"/>
    </row>
    <row r="53" spans="1:7" x14ac:dyDescent="0.3">
      <c r="A53" s="226"/>
      <c r="B53" s="227" t="s">
        <v>132</v>
      </c>
      <c r="C53" s="44"/>
      <c r="D53" s="30"/>
      <c r="E53" s="45"/>
      <c r="F53" s="238"/>
      <c r="G53" s="169"/>
    </row>
    <row r="54" spans="1:7" x14ac:dyDescent="0.3">
      <c r="A54" s="226"/>
      <c r="B54" s="227" t="s">
        <v>133</v>
      </c>
      <c r="C54" s="44"/>
      <c r="D54" s="30"/>
      <c r="E54" s="45"/>
      <c r="F54" s="238"/>
      <c r="G54" s="169"/>
    </row>
    <row r="55" spans="1:7" x14ac:dyDescent="0.3">
      <c r="A55" s="226"/>
      <c r="B55" s="227" t="s">
        <v>134</v>
      </c>
      <c r="C55" s="44"/>
      <c r="D55" s="30"/>
      <c r="E55" s="45"/>
      <c r="F55" s="238"/>
      <c r="G55" s="169"/>
    </row>
    <row r="56" spans="1:7" x14ac:dyDescent="0.3">
      <c r="A56" s="226"/>
      <c r="B56" s="227" t="s">
        <v>135</v>
      </c>
      <c r="C56" s="44"/>
      <c r="D56" s="30"/>
      <c r="E56" s="45"/>
      <c r="F56" s="238"/>
      <c r="G56" s="169"/>
    </row>
    <row r="57" spans="1:7" x14ac:dyDescent="0.3">
      <c r="A57" s="178" t="s">
        <v>136</v>
      </c>
      <c r="B57" s="179" t="s">
        <v>137</v>
      </c>
      <c r="C57" s="180">
        <f>SUBTOTAL(9,C58:C60)</f>
        <v>0</v>
      </c>
      <c r="D57" s="180">
        <f t="shared" ref="D57:E57" si="9">SUBTOTAL(9,D58:D60)</f>
        <v>0</v>
      </c>
      <c r="E57" s="182">
        <f t="shared" si="9"/>
        <v>0</v>
      </c>
      <c r="F57" s="183" t="s">
        <v>138</v>
      </c>
      <c r="G57" s="168"/>
    </row>
    <row r="58" spans="1:7" x14ac:dyDescent="0.3">
      <c r="A58" s="226"/>
      <c r="B58" s="227" t="s">
        <v>139</v>
      </c>
      <c r="C58" s="44"/>
      <c r="D58" s="35"/>
      <c r="E58" s="45"/>
      <c r="F58" s="238"/>
      <c r="G58" s="169"/>
    </row>
    <row r="59" spans="1:7" x14ac:dyDescent="0.3">
      <c r="A59" s="226"/>
      <c r="B59" s="227" t="s">
        <v>140</v>
      </c>
      <c r="C59" s="44"/>
      <c r="D59" s="35"/>
      <c r="E59" s="45"/>
      <c r="F59" s="238"/>
      <c r="G59" s="169"/>
    </row>
    <row r="60" spans="1:7" x14ac:dyDescent="0.3">
      <c r="A60" s="226"/>
      <c r="B60" s="227" t="s">
        <v>141</v>
      </c>
      <c r="C60" s="44"/>
      <c r="D60" s="35"/>
      <c r="E60" s="45"/>
      <c r="F60" s="238"/>
      <c r="G60" s="169"/>
    </row>
    <row r="61" spans="1:7" x14ac:dyDescent="0.3">
      <c r="A61" s="178" t="s">
        <v>142</v>
      </c>
      <c r="B61" s="179" t="s">
        <v>143</v>
      </c>
      <c r="C61" s="180">
        <f>SUBTOTAL(9,C62:C68)</f>
        <v>0</v>
      </c>
      <c r="D61" s="180">
        <f t="shared" ref="D61:E61" si="10">SUBTOTAL(9,D62:D68)</f>
        <v>0</v>
      </c>
      <c r="E61" s="182">
        <f t="shared" si="10"/>
        <v>0</v>
      </c>
      <c r="F61" s="183" t="s">
        <v>144</v>
      </c>
      <c r="G61" s="168"/>
    </row>
    <row r="62" spans="1:7" x14ac:dyDescent="0.3">
      <c r="A62" s="226"/>
      <c r="B62" s="227" t="s">
        <v>145</v>
      </c>
      <c r="C62" s="44"/>
      <c r="D62" s="30"/>
      <c r="E62" s="45"/>
      <c r="F62" s="238"/>
      <c r="G62" s="170"/>
    </row>
    <row r="63" spans="1:7" x14ac:dyDescent="0.3">
      <c r="A63" s="226"/>
      <c r="B63" s="227" t="s">
        <v>146</v>
      </c>
      <c r="C63" s="44"/>
      <c r="D63" s="30"/>
      <c r="E63" s="45"/>
      <c r="F63" s="238"/>
      <c r="G63" s="170"/>
    </row>
    <row r="64" spans="1:7" x14ac:dyDescent="0.3">
      <c r="A64" s="226"/>
      <c r="B64" s="227" t="s">
        <v>147</v>
      </c>
      <c r="C64" s="44"/>
      <c r="D64" s="30"/>
      <c r="E64" s="45"/>
      <c r="F64" s="238"/>
      <c r="G64" s="170"/>
    </row>
    <row r="65" spans="1:7" x14ac:dyDescent="0.3">
      <c r="A65" s="226"/>
      <c r="B65" s="227" t="s">
        <v>148</v>
      </c>
      <c r="C65" s="44"/>
      <c r="D65" s="30"/>
      <c r="E65" s="45"/>
      <c r="F65" s="238"/>
      <c r="G65" s="170"/>
    </row>
    <row r="66" spans="1:7" x14ac:dyDescent="0.3">
      <c r="A66" s="226"/>
      <c r="B66" s="227" t="s">
        <v>149</v>
      </c>
      <c r="C66" s="44"/>
      <c r="D66" s="30"/>
      <c r="E66" s="45"/>
      <c r="F66" s="238"/>
      <c r="G66" s="170"/>
    </row>
    <row r="67" spans="1:7" x14ac:dyDescent="0.3">
      <c r="A67" s="226"/>
      <c r="B67" s="227" t="s">
        <v>141</v>
      </c>
      <c r="C67" s="44"/>
      <c r="D67" s="30"/>
      <c r="E67" s="45"/>
      <c r="F67" s="238"/>
      <c r="G67" s="170"/>
    </row>
    <row r="68" spans="1:7" x14ac:dyDescent="0.3">
      <c r="A68" s="226"/>
      <c r="B68" s="227" t="s">
        <v>150</v>
      </c>
      <c r="C68" s="44"/>
      <c r="D68" s="30"/>
      <c r="E68" s="45"/>
      <c r="F68" s="238"/>
      <c r="G68" s="170"/>
    </row>
    <row r="69" spans="1:7" x14ac:dyDescent="0.3">
      <c r="A69" s="178" t="s">
        <v>151</v>
      </c>
      <c r="B69" s="179" t="s">
        <v>152</v>
      </c>
      <c r="C69" s="180">
        <f>SUBTOTAL(9,C70:C77)</f>
        <v>0</v>
      </c>
      <c r="D69" s="180">
        <f t="shared" ref="D69:E69" si="11">SUBTOTAL(9,D70:D77)</f>
        <v>0</v>
      </c>
      <c r="E69" s="182">
        <f t="shared" si="11"/>
        <v>0</v>
      </c>
      <c r="F69" s="183" t="s">
        <v>153</v>
      </c>
      <c r="G69" s="168"/>
    </row>
    <row r="70" spans="1:7" x14ac:dyDescent="0.3">
      <c r="A70" s="226"/>
      <c r="B70" s="227" t="s">
        <v>154</v>
      </c>
      <c r="C70" s="44"/>
      <c r="D70" s="30"/>
      <c r="E70" s="45"/>
      <c r="F70" s="238"/>
      <c r="G70" s="170"/>
    </row>
    <row r="71" spans="1:7" x14ac:dyDescent="0.3">
      <c r="A71" s="226"/>
      <c r="B71" s="227" t="s">
        <v>155</v>
      </c>
      <c r="C71" s="44"/>
      <c r="D71" s="30"/>
      <c r="E71" s="45"/>
      <c r="F71" s="238"/>
      <c r="G71" s="170"/>
    </row>
    <row r="72" spans="1:7" x14ac:dyDescent="0.3">
      <c r="A72" s="226"/>
      <c r="B72" s="227" t="s">
        <v>146</v>
      </c>
      <c r="C72" s="44"/>
      <c r="D72" s="30"/>
      <c r="E72" s="45"/>
      <c r="F72" s="238"/>
      <c r="G72" s="170"/>
    </row>
    <row r="73" spans="1:7" x14ac:dyDescent="0.3">
      <c r="A73" s="226"/>
      <c r="B73" s="227" t="s">
        <v>148</v>
      </c>
      <c r="C73" s="44"/>
      <c r="D73" s="30"/>
      <c r="E73" s="45"/>
      <c r="F73" s="238"/>
      <c r="G73" s="170"/>
    </row>
    <row r="74" spans="1:7" x14ac:dyDescent="0.3">
      <c r="A74" s="226"/>
      <c r="B74" s="227" t="s">
        <v>156</v>
      </c>
      <c r="C74" s="44"/>
      <c r="D74" s="30"/>
      <c r="E74" s="45"/>
      <c r="F74" s="238"/>
      <c r="G74" s="170"/>
    </row>
    <row r="75" spans="1:7" x14ac:dyDescent="0.3">
      <c r="A75" s="226"/>
      <c r="B75" s="227" t="s">
        <v>149</v>
      </c>
      <c r="C75" s="44"/>
      <c r="D75" s="30"/>
      <c r="E75" s="45"/>
      <c r="F75" s="238"/>
      <c r="G75" s="170"/>
    </row>
    <row r="76" spans="1:7" x14ac:dyDescent="0.3">
      <c r="A76" s="226"/>
      <c r="B76" s="227" t="s">
        <v>141</v>
      </c>
      <c r="C76" s="44"/>
      <c r="D76" s="30"/>
      <c r="E76" s="45"/>
      <c r="F76" s="238"/>
      <c r="G76" s="170"/>
    </row>
    <row r="77" spans="1:7" x14ac:dyDescent="0.3">
      <c r="A77" s="226"/>
      <c r="B77" s="227" t="s">
        <v>157</v>
      </c>
      <c r="C77" s="44"/>
      <c r="D77" s="30"/>
      <c r="E77" s="45"/>
      <c r="F77" s="238"/>
      <c r="G77" s="170"/>
    </row>
    <row r="78" spans="1:7" x14ac:dyDescent="0.3">
      <c r="A78" s="178" t="s">
        <v>158</v>
      </c>
      <c r="B78" s="179" t="s">
        <v>159</v>
      </c>
      <c r="C78" s="180">
        <f>SUBTOTAL(9,C79:C93)</f>
        <v>0</v>
      </c>
      <c r="D78" s="180">
        <f>SUBTOTAL(9,D79:D93)</f>
        <v>0</v>
      </c>
      <c r="E78" s="182">
        <f>SUBTOTAL(9,E79:E93)</f>
        <v>0</v>
      </c>
      <c r="F78" s="183" t="s">
        <v>160</v>
      </c>
      <c r="G78" s="168"/>
    </row>
    <row r="79" spans="1:7" x14ac:dyDescent="0.3">
      <c r="A79" s="226"/>
      <c r="B79" s="227" t="s">
        <v>161</v>
      </c>
      <c r="C79" s="44"/>
      <c r="D79" s="30"/>
      <c r="E79" s="45"/>
      <c r="F79" s="173"/>
      <c r="G79" s="170"/>
    </row>
    <row r="80" spans="1:7" x14ac:dyDescent="0.3">
      <c r="A80" s="226"/>
      <c r="B80" s="227" t="s">
        <v>162</v>
      </c>
      <c r="C80" s="44"/>
      <c r="D80" s="30"/>
      <c r="E80" s="45"/>
      <c r="F80" s="173"/>
      <c r="G80" s="170"/>
    </row>
    <row r="81" spans="1:7" x14ac:dyDescent="0.3">
      <c r="A81" s="226"/>
      <c r="B81" s="227" t="s">
        <v>1229</v>
      </c>
      <c r="C81" s="44"/>
      <c r="D81" s="30"/>
      <c r="E81" s="45"/>
      <c r="F81" s="173"/>
      <c r="G81" s="170"/>
    </row>
    <row r="82" spans="1:7" x14ac:dyDescent="0.3">
      <c r="A82" s="226"/>
      <c r="B82" s="227" t="s">
        <v>163</v>
      </c>
      <c r="C82" s="44"/>
      <c r="D82" s="30"/>
      <c r="E82" s="45"/>
      <c r="F82" s="173"/>
      <c r="G82" s="170"/>
    </row>
    <row r="83" spans="1:7" x14ac:dyDescent="0.3">
      <c r="A83" s="226"/>
      <c r="B83" s="227" t="s">
        <v>164</v>
      </c>
      <c r="C83" s="44"/>
      <c r="D83" s="30"/>
      <c r="E83" s="45"/>
      <c r="F83" s="173"/>
      <c r="G83" s="170"/>
    </row>
    <row r="84" spans="1:7" x14ac:dyDescent="0.3">
      <c r="A84" s="226"/>
      <c r="B84" s="227" t="s">
        <v>165</v>
      </c>
      <c r="C84" s="44"/>
      <c r="D84" s="30"/>
      <c r="E84" s="45"/>
      <c r="F84" s="173"/>
      <c r="G84" s="170"/>
    </row>
    <row r="85" spans="1:7" x14ac:dyDescent="0.3">
      <c r="A85" s="226"/>
      <c r="B85" s="227" t="s">
        <v>166</v>
      </c>
      <c r="C85" s="44"/>
      <c r="D85" s="30"/>
      <c r="E85" s="45"/>
      <c r="F85" s="173"/>
      <c r="G85" s="170"/>
    </row>
    <row r="86" spans="1:7" x14ac:dyDescent="0.3">
      <c r="A86" s="226"/>
      <c r="B86" s="227" t="s">
        <v>1230</v>
      </c>
      <c r="C86" s="44"/>
      <c r="D86" s="30"/>
      <c r="E86" s="45"/>
      <c r="F86" s="173"/>
      <c r="G86" s="170"/>
    </row>
    <row r="87" spans="1:7" x14ac:dyDescent="0.3">
      <c r="A87" s="226"/>
      <c r="B87" s="227" t="s">
        <v>167</v>
      </c>
      <c r="C87" s="44"/>
      <c r="D87" s="30"/>
      <c r="E87" s="45"/>
      <c r="F87" s="173"/>
      <c r="G87" s="170"/>
    </row>
    <row r="88" spans="1:7" x14ac:dyDescent="0.3">
      <c r="A88" s="226"/>
      <c r="B88" s="227" t="s">
        <v>168</v>
      </c>
      <c r="C88" s="44"/>
      <c r="D88" s="30"/>
      <c r="E88" s="45"/>
      <c r="F88" s="173"/>
      <c r="G88" s="170"/>
    </row>
    <row r="89" spans="1:7" x14ac:dyDescent="0.3">
      <c r="A89" s="226"/>
      <c r="B89" s="227" t="s">
        <v>169</v>
      </c>
      <c r="C89" s="44"/>
      <c r="D89" s="30"/>
      <c r="E89" s="45"/>
      <c r="F89" s="173"/>
      <c r="G89" s="170"/>
    </row>
    <row r="90" spans="1:7" x14ac:dyDescent="0.3">
      <c r="A90" s="226"/>
      <c r="B90" s="227" t="s">
        <v>170</v>
      </c>
      <c r="C90" s="44"/>
      <c r="D90" s="30"/>
      <c r="E90" s="45"/>
      <c r="F90" s="173"/>
      <c r="G90" s="170"/>
    </row>
    <row r="91" spans="1:7" x14ac:dyDescent="0.3">
      <c r="A91" s="226"/>
      <c r="B91" s="227" t="s">
        <v>1231</v>
      </c>
      <c r="C91" s="44"/>
      <c r="D91" s="30"/>
      <c r="E91" s="45"/>
      <c r="F91" s="173"/>
      <c r="G91" s="170"/>
    </row>
    <row r="92" spans="1:7" x14ac:dyDescent="0.3">
      <c r="A92" s="226"/>
      <c r="B92" s="227" t="s">
        <v>171</v>
      </c>
      <c r="C92" s="44"/>
      <c r="D92" s="30"/>
      <c r="E92" s="45"/>
      <c r="F92" s="173"/>
      <c r="G92" s="170"/>
    </row>
    <row r="93" spans="1:7" x14ac:dyDescent="0.3">
      <c r="A93" s="226"/>
      <c r="B93" s="227" t="s">
        <v>172</v>
      </c>
      <c r="C93" s="44"/>
      <c r="D93" s="30"/>
      <c r="E93" s="45"/>
      <c r="F93" s="173"/>
      <c r="G93" s="170"/>
    </row>
    <row r="94" spans="1:7" x14ac:dyDescent="0.3">
      <c r="A94" s="178" t="s">
        <v>173</v>
      </c>
      <c r="B94" s="179" t="s">
        <v>174</v>
      </c>
      <c r="C94" s="180">
        <f>SUBTOTAL(9,C95:C100)</f>
        <v>0</v>
      </c>
      <c r="D94" s="180">
        <f>SUBTOTAL(9,D95:D100)</f>
        <v>0</v>
      </c>
      <c r="E94" s="182">
        <f>SUBTOTAL(9,E95:E100)</f>
        <v>0</v>
      </c>
      <c r="F94" s="183" t="s">
        <v>175</v>
      </c>
      <c r="G94" s="168"/>
    </row>
    <row r="95" spans="1:7" ht="13.95" customHeight="1" x14ac:dyDescent="0.3">
      <c r="A95" s="226"/>
      <c r="B95" s="227" t="s">
        <v>176</v>
      </c>
      <c r="C95" s="44"/>
      <c r="D95" s="35"/>
      <c r="E95" s="45"/>
      <c r="F95" s="173"/>
      <c r="G95" s="169" t="s">
        <v>119</v>
      </c>
    </row>
    <row r="96" spans="1:7" x14ac:dyDescent="0.3">
      <c r="A96" s="226"/>
      <c r="B96" s="227" t="s">
        <v>177</v>
      </c>
      <c r="C96" s="44"/>
      <c r="D96" s="35"/>
      <c r="E96" s="45"/>
      <c r="F96" s="173"/>
      <c r="G96" s="170"/>
    </row>
    <row r="97" spans="1:7" x14ac:dyDescent="0.3">
      <c r="A97" s="226"/>
      <c r="B97" s="227" t="s">
        <v>178</v>
      </c>
      <c r="C97" s="44"/>
      <c r="D97" s="35"/>
      <c r="E97" s="45"/>
      <c r="F97" s="173"/>
      <c r="G97" s="170"/>
    </row>
    <row r="98" spans="1:7" x14ac:dyDescent="0.3">
      <c r="A98" s="226"/>
      <c r="B98" s="227" t="s">
        <v>179</v>
      </c>
      <c r="C98" s="44"/>
      <c r="D98" s="35"/>
      <c r="E98" s="45"/>
      <c r="F98" s="173"/>
      <c r="G98" s="170"/>
    </row>
    <row r="99" spans="1:7" x14ac:dyDescent="0.3">
      <c r="A99" s="226"/>
      <c r="B99" s="227" t="s">
        <v>180</v>
      </c>
      <c r="C99" s="44"/>
      <c r="D99" s="35"/>
      <c r="E99" s="45"/>
      <c r="F99" s="173"/>
      <c r="G99" s="170"/>
    </row>
    <row r="100" spans="1:7" x14ac:dyDescent="0.3">
      <c r="A100" s="226"/>
      <c r="B100" s="227" t="s">
        <v>181</v>
      </c>
      <c r="C100" s="44"/>
      <c r="D100" s="35"/>
      <c r="E100" s="45"/>
      <c r="F100" s="173"/>
      <c r="G100" s="170"/>
    </row>
    <row r="101" spans="1:7" x14ac:dyDescent="0.3">
      <c r="A101" s="178" t="s">
        <v>182</v>
      </c>
      <c r="B101" s="179" t="s">
        <v>183</v>
      </c>
      <c r="C101" s="180">
        <f>SUBTOTAL(9,C102:C104)</f>
        <v>0</v>
      </c>
      <c r="D101" s="180">
        <f t="shared" ref="D101:E101" si="12">SUBTOTAL(9,D102:D104)</f>
        <v>0</v>
      </c>
      <c r="E101" s="182">
        <f t="shared" si="12"/>
        <v>0</v>
      </c>
      <c r="F101" s="183" t="s">
        <v>184</v>
      </c>
      <c r="G101" s="168"/>
    </row>
    <row r="102" spans="1:7" s="190" customFormat="1" x14ac:dyDescent="0.3">
      <c r="A102" s="226"/>
      <c r="B102" s="227" t="s">
        <v>185</v>
      </c>
      <c r="C102" s="44"/>
      <c r="D102" s="30"/>
      <c r="E102" s="45"/>
      <c r="F102" s="173"/>
      <c r="G102" s="169"/>
    </row>
    <row r="103" spans="1:7" s="190" customFormat="1" x14ac:dyDescent="0.3">
      <c r="A103" s="226"/>
      <c r="B103" s="227" t="s">
        <v>186</v>
      </c>
      <c r="C103" s="44"/>
      <c r="D103" s="30"/>
      <c r="E103" s="45"/>
      <c r="F103" s="173"/>
      <c r="G103" s="169"/>
    </row>
    <row r="104" spans="1:7" s="190" customFormat="1" x14ac:dyDescent="0.3">
      <c r="A104" s="226"/>
      <c r="B104" s="227" t="s">
        <v>187</v>
      </c>
      <c r="C104" s="44"/>
      <c r="D104" s="35"/>
      <c r="E104" s="45"/>
      <c r="F104" s="173"/>
      <c r="G104" s="169"/>
    </row>
    <row r="105" spans="1:7" s="190" customFormat="1" x14ac:dyDescent="0.3">
      <c r="A105" s="226"/>
      <c r="B105" s="227" t="s">
        <v>188</v>
      </c>
      <c r="C105" s="44"/>
      <c r="D105" s="35"/>
      <c r="E105" s="45"/>
      <c r="F105" s="173"/>
      <c r="G105" s="169"/>
    </row>
    <row r="106" spans="1:7" s="190" customFormat="1" x14ac:dyDescent="0.3">
      <c r="A106" s="178" t="s">
        <v>189</v>
      </c>
      <c r="B106" s="179" t="s">
        <v>190</v>
      </c>
      <c r="C106" s="180">
        <f>SUBTOTAL(9,C107:C108)</f>
        <v>0</v>
      </c>
      <c r="D106" s="180">
        <f>SUBTOTAL(9,D107:D108)</f>
        <v>0</v>
      </c>
      <c r="E106" s="182">
        <f>SUBTOTAL(9,E107:E108)</f>
        <v>0</v>
      </c>
      <c r="F106" s="183" t="s">
        <v>191</v>
      </c>
      <c r="G106" s="168"/>
    </row>
    <row r="107" spans="1:7" s="190" customFormat="1" x14ac:dyDescent="0.3">
      <c r="A107" s="232"/>
      <c r="B107" s="233" t="s">
        <v>192</v>
      </c>
      <c r="C107" s="44"/>
      <c r="D107" s="166"/>
      <c r="E107" s="177"/>
      <c r="F107" s="175"/>
      <c r="G107" s="170"/>
    </row>
    <row r="108" spans="1:7" s="190" customFormat="1" x14ac:dyDescent="0.3">
      <c r="A108" s="232"/>
      <c r="B108" s="233" t="s">
        <v>193</v>
      </c>
      <c r="C108" s="44"/>
      <c r="D108" s="166"/>
      <c r="E108" s="177"/>
      <c r="F108" s="175"/>
      <c r="G108" s="170"/>
    </row>
    <row r="109" spans="1:7" s="190" customFormat="1" x14ac:dyDescent="0.3">
      <c r="A109" s="232"/>
      <c r="B109" s="234" t="s">
        <v>194</v>
      </c>
      <c r="C109" s="235"/>
      <c r="D109" s="236"/>
      <c r="E109" s="237"/>
      <c r="F109" s="175"/>
      <c r="G109" s="170" t="s">
        <v>195</v>
      </c>
    </row>
    <row r="110" spans="1:7" s="190" customFormat="1" x14ac:dyDescent="0.3">
      <c r="A110" s="232"/>
      <c r="B110" s="234" t="s">
        <v>196</v>
      </c>
      <c r="C110" s="235"/>
      <c r="D110" s="236"/>
      <c r="E110" s="237"/>
      <c r="F110" s="175"/>
      <c r="G110" s="170" t="s">
        <v>195</v>
      </c>
    </row>
    <row r="111" spans="1:7" s="190" customFormat="1" x14ac:dyDescent="0.3">
      <c r="A111" s="232"/>
      <c r="B111" s="234" t="s">
        <v>197</v>
      </c>
      <c r="C111" s="235"/>
      <c r="D111" s="236"/>
      <c r="E111" s="237"/>
      <c r="F111" s="175"/>
      <c r="G111" s="170" t="s">
        <v>195</v>
      </c>
    </row>
    <row r="112" spans="1:7" s="190" customFormat="1" x14ac:dyDescent="0.3">
      <c r="A112" s="178" t="s">
        <v>198</v>
      </c>
      <c r="B112" s="179" t="s">
        <v>199</v>
      </c>
      <c r="C112" s="180">
        <f>SUBTOTAL(9,C113)</f>
        <v>0</v>
      </c>
      <c r="D112" s="180">
        <f t="shared" ref="D112:E112" si="13">SUBTOTAL(9,D113)</f>
        <v>0</v>
      </c>
      <c r="E112" s="182">
        <f t="shared" si="13"/>
        <v>0</v>
      </c>
      <c r="F112" s="183" t="s">
        <v>200</v>
      </c>
      <c r="G112" s="168"/>
    </row>
    <row r="113" spans="1:7" s="190" customFormat="1" x14ac:dyDescent="0.3">
      <c r="A113" s="232"/>
      <c r="B113" s="234" t="s">
        <v>201</v>
      </c>
      <c r="C113" s="176"/>
      <c r="D113" s="166"/>
      <c r="E113" s="177"/>
      <c r="F113" s="175"/>
      <c r="G113" s="170"/>
    </row>
    <row r="114" spans="1:7" ht="5.4" customHeight="1" x14ac:dyDescent="0.3">
      <c r="A114" s="6"/>
      <c r="B114" s="11"/>
      <c r="C114" s="37"/>
      <c r="D114" s="27"/>
      <c r="E114" s="38"/>
      <c r="F114" s="174"/>
      <c r="G114" s="167"/>
    </row>
    <row r="115" spans="1:7" x14ac:dyDescent="0.3">
      <c r="F115" s="195"/>
      <c r="G115" s="196"/>
    </row>
  </sheetData>
  <mergeCells count="6">
    <mergeCell ref="A1:A5"/>
    <mergeCell ref="G1:G2"/>
    <mergeCell ref="C1:C2"/>
    <mergeCell ref="D1:D2"/>
    <mergeCell ref="E1:E2"/>
    <mergeCell ref="F1:F2"/>
  </mergeCells>
  <phoneticPr fontId="7" type="noConversion"/>
  <pageMargins left="0.23622047244094491" right="0.23622047244094491" top="1.1023622047244095" bottom="1.0629921259842521" header="0.19685039370078741" footer="0.31496062992125984"/>
  <pageSetup paperSize="8" scale="78" fitToHeight="0" orientation="landscape" r:id="rId1"/>
  <headerFooter>
    <oddHeader>&amp;L&amp;"-,Bold"&amp;12TRANSNET PIPELINES  TENDER NUMBER: TPL/2023/07/xxxx/xxxxx/RFP
DESCRIPTION OF THE SERVICES: MAIN AUTOMATION CONTRACT FOR THE INLAND NETWORK AUTOMATION PROJECT
ACTIVITY SCHEDULE - PHASE 1 DEVELOPMENT
&amp;D</oddHeader>
    <oddFooter>&amp;L&amp;F   &amp;A&amp;RName: ________________________  Signature: ______________________  Company Stamp
p&amp;P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97FB-F891-47D9-BF2C-792B2095B084}">
  <sheetPr>
    <outlinePr summaryBelow="0" summaryRight="0"/>
  </sheetPr>
  <dimension ref="A1:Z222"/>
  <sheetViews>
    <sheetView zoomScaleNormal="100" workbookViewId="0">
      <pane xSplit="3" ySplit="11" topLeftCell="W12" activePane="bottomRight" state="frozen"/>
      <selection pane="topRight" activeCell="D1" sqref="D1"/>
      <selection pane="bottomLeft" activeCell="A12" sqref="A12"/>
      <selection pane="bottomRight" activeCell="B147" sqref="B147"/>
    </sheetView>
  </sheetViews>
  <sheetFormatPr defaultColWidth="8.88671875" defaultRowHeight="13.8" outlineLevelRow="2" x14ac:dyDescent="0.3"/>
  <cols>
    <col min="1" max="1" width="14.33203125" style="4" customWidth="1"/>
    <col min="2" max="2" width="74.33203125" style="2" customWidth="1"/>
    <col min="3" max="4" width="11.88671875" style="32" customWidth="1"/>
    <col min="5" max="5" width="11.88671875" style="26" customWidth="1"/>
    <col min="6" max="14" width="10.6640625" style="32" customWidth="1"/>
    <col min="15" max="15" width="12.44140625" style="32" customWidth="1"/>
    <col min="16" max="22" width="10.6640625" style="32" customWidth="1"/>
    <col min="23" max="23" width="26.88671875" style="4" bestFit="1" customWidth="1"/>
    <col min="24" max="24" width="107" style="2" customWidth="1"/>
    <col min="25" max="25" width="8.88671875" style="1"/>
    <col min="26" max="26" width="8.88671875" style="329"/>
    <col min="27" max="16384" width="8.88671875" style="1"/>
  </cols>
  <sheetData>
    <row r="1" spans="1:26" ht="14.4" customHeight="1" x14ac:dyDescent="0.3">
      <c r="A1" s="426" t="s">
        <v>202</v>
      </c>
      <c r="B1" s="427"/>
      <c r="C1" s="423" t="s">
        <v>203</v>
      </c>
      <c r="D1" s="423"/>
      <c r="E1" s="423"/>
      <c r="F1" s="423" t="s">
        <v>204</v>
      </c>
      <c r="G1" s="423"/>
      <c r="H1" s="423"/>
      <c r="I1" s="422" t="s">
        <v>205</v>
      </c>
      <c r="J1" s="422"/>
      <c r="K1" s="422"/>
      <c r="L1" s="423" t="s">
        <v>206</v>
      </c>
      <c r="M1" s="423"/>
      <c r="N1" s="423"/>
      <c r="O1" s="423"/>
      <c r="P1" s="423" t="s">
        <v>207</v>
      </c>
      <c r="Q1" s="423"/>
      <c r="R1" s="423"/>
      <c r="S1" s="423"/>
      <c r="T1" s="423" t="s">
        <v>208</v>
      </c>
      <c r="U1" s="423"/>
      <c r="V1" s="229" t="s">
        <v>209</v>
      </c>
      <c r="W1" s="418" t="s">
        <v>210</v>
      </c>
      <c r="X1" s="419" t="s">
        <v>44</v>
      </c>
      <c r="Z1" s="329" t="s">
        <v>211</v>
      </c>
    </row>
    <row r="2" spans="1:26" ht="20.100000000000001" customHeight="1" x14ac:dyDescent="0.3">
      <c r="A2" s="426"/>
      <c r="B2" s="427"/>
      <c r="C2" s="430" t="s">
        <v>43</v>
      </c>
      <c r="D2" s="424" t="s">
        <v>76</v>
      </c>
      <c r="E2" s="431" t="s">
        <v>77</v>
      </c>
      <c r="F2" s="424" t="s">
        <v>212</v>
      </c>
      <c r="G2" s="424" t="s">
        <v>213</v>
      </c>
      <c r="H2" s="424" t="s">
        <v>214</v>
      </c>
      <c r="I2" s="424" t="s">
        <v>215</v>
      </c>
      <c r="J2" s="424" t="s">
        <v>216</v>
      </c>
      <c r="K2" s="424" t="s">
        <v>217</v>
      </c>
      <c r="L2" s="424" t="s">
        <v>218</v>
      </c>
      <c r="M2" s="424" t="s">
        <v>219</v>
      </c>
      <c r="N2" s="424" t="s">
        <v>220</v>
      </c>
      <c r="O2" s="424" t="s">
        <v>221</v>
      </c>
      <c r="P2" s="424" t="s">
        <v>225</v>
      </c>
      <c r="Q2" s="424" t="s">
        <v>226</v>
      </c>
      <c r="R2" s="424" t="s">
        <v>227</v>
      </c>
      <c r="S2" s="424" t="s">
        <v>228</v>
      </c>
      <c r="T2" s="424" t="s">
        <v>230</v>
      </c>
      <c r="U2" s="424" t="s">
        <v>231</v>
      </c>
      <c r="V2" s="424" t="s">
        <v>232</v>
      </c>
      <c r="W2" s="418"/>
      <c r="X2" s="420"/>
    </row>
    <row r="3" spans="1:26" ht="20.100000000000001" customHeight="1" x14ac:dyDescent="0.3">
      <c r="A3" s="428" t="s">
        <v>79</v>
      </c>
      <c r="B3" s="429"/>
      <c r="C3" s="430"/>
      <c r="D3" s="424"/>
      <c r="E3" s="431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18"/>
      <c r="X3" s="420"/>
    </row>
    <row r="4" spans="1:26" ht="12.75" customHeight="1" x14ac:dyDescent="0.3">
      <c r="A4" s="428"/>
      <c r="B4" s="429"/>
      <c r="C4" s="230"/>
      <c r="D4" s="230"/>
      <c r="E4" s="231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418"/>
      <c r="X4" s="421"/>
    </row>
    <row r="5" spans="1:26" ht="12.75" customHeight="1" x14ac:dyDescent="0.3">
      <c r="A5" s="425" t="s">
        <v>233</v>
      </c>
      <c r="B5" s="9" t="s">
        <v>234</v>
      </c>
      <c r="C5" s="199">
        <f>SUBTOTAL(9,C6:C10)</f>
        <v>0</v>
      </c>
      <c r="D5" s="199">
        <f t="shared" ref="D5:V5" si="0">SUBTOTAL(9,D6:D10)</f>
        <v>0</v>
      </c>
      <c r="E5" s="215">
        <f t="shared" si="0"/>
        <v>0</v>
      </c>
      <c r="F5" s="199">
        <f t="shared" si="0"/>
        <v>0</v>
      </c>
      <c r="G5" s="199">
        <f t="shared" si="0"/>
        <v>0</v>
      </c>
      <c r="H5" s="199">
        <f t="shared" si="0"/>
        <v>0</v>
      </c>
      <c r="I5" s="199">
        <f t="shared" si="0"/>
        <v>0</v>
      </c>
      <c r="J5" s="199">
        <f t="shared" si="0"/>
        <v>0</v>
      </c>
      <c r="K5" s="199">
        <f t="shared" si="0"/>
        <v>0</v>
      </c>
      <c r="L5" s="199">
        <f t="shared" si="0"/>
        <v>0</v>
      </c>
      <c r="M5" s="199">
        <f t="shared" si="0"/>
        <v>0</v>
      </c>
      <c r="N5" s="199">
        <f t="shared" si="0"/>
        <v>0</v>
      </c>
      <c r="O5" s="199">
        <f t="shared" si="0"/>
        <v>0</v>
      </c>
      <c r="P5" s="199">
        <f t="shared" si="0"/>
        <v>0</v>
      </c>
      <c r="Q5" s="199">
        <f t="shared" si="0"/>
        <v>0</v>
      </c>
      <c r="R5" s="199">
        <f t="shared" si="0"/>
        <v>0</v>
      </c>
      <c r="S5" s="199">
        <f t="shared" si="0"/>
        <v>0</v>
      </c>
      <c r="T5" s="199">
        <f t="shared" si="0"/>
        <v>0</v>
      </c>
      <c r="U5" s="199">
        <f t="shared" si="0"/>
        <v>0</v>
      </c>
      <c r="V5" s="199">
        <f t="shared" si="0"/>
        <v>0</v>
      </c>
      <c r="W5" s="251"/>
      <c r="X5" s="252"/>
      <c r="Z5" s="329" t="b">
        <f>SUM(F5:V5)=SUM(C6:C10)</f>
        <v>1</v>
      </c>
    </row>
    <row r="6" spans="1:26" ht="12.75" customHeight="1" x14ac:dyDescent="0.3">
      <c r="A6" s="425"/>
      <c r="B6" s="9" t="str">
        <f>"Phase 2: "&amp;B12</f>
        <v>Phase 2: Project, Quality and Safety Management</v>
      </c>
      <c r="C6" s="199">
        <f>SUM(F6:V6)</f>
        <v>0</v>
      </c>
      <c r="D6" s="199">
        <f t="shared" ref="D6:V6" si="1">D12</f>
        <v>0</v>
      </c>
      <c r="E6" s="215">
        <f t="shared" si="1"/>
        <v>0</v>
      </c>
      <c r="F6" s="199">
        <f t="shared" si="1"/>
        <v>0</v>
      </c>
      <c r="G6" s="199">
        <f t="shared" si="1"/>
        <v>0</v>
      </c>
      <c r="H6" s="199">
        <f t="shared" si="1"/>
        <v>0</v>
      </c>
      <c r="I6" s="199">
        <f t="shared" si="1"/>
        <v>0</v>
      </c>
      <c r="J6" s="199">
        <f t="shared" si="1"/>
        <v>0</v>
      </c>
      <c r="K6" s="199">
        <f t="shared" si="1"/>
        <v>0</v>
      </c>
      <c r="L6" s="199">
        <f t="shared" si="1"/>
        <v>0</v>
      </c>
      <c r="M6" s="199">
        <f t="shared" si="1"/>
        <v>0</v>
      </c>
      <c r="N6" s="199">
        <f t="shared" si="1"/>
        <v>0</v>
      </c>
      <c r="O6" s="199">
        <f t="shared" si="1"/>
        <v>0</v>
      </c>
      <c r="P6" s="199">
        <f t="shared" si="1"/>
        <v>0</v>
      </c>
      <c r="Q6" s="199">
        <f t="shared" si="1"/>
        <v>0</v>
      </c>
      <c r="R6" s="199">
        <f t="shared" si="1"/>
        <v>0</v>
      </c>
      <c r="S6" s="199">
        <f t="shared" si="1"/>
        <v>0</v>
      </c>
      <c r="T6" s="199">
        <f t="shared" si="1"/>
        <v>0</v>
      </c>
      <c r="U6" s="199">
        <f t="shared" si="1"/>
        <v>0</v>
      </c>
      <c r="V6" s="199">
        <f t="shared" si="1"/>
        <v>0</v>
      </c>
      <c r="W6" s="251"/>
      <c r="X6" s="252"/>
    </row>
    <row r="7" spans="1:26" ht="12.75" customHeight="1" x14ac:dyDescent="0.3">
      <c r="A7" s="425"/>
      <c r="B7" s="9" t="str">
        <f>"Phase 2: "&amp;B28</f>
        <v>Phase 2: PCS/CMS System Engineering</v>
      </c>
      <c r="C7" s="199">
        <f>SUM(F7:V7)</f>
        <v>0</v>
      </c>
      <c r="D7" s="199"/>
      <c r="E7" s="215"/>
      <c r="F7" s="199">
        <f>F28</f>
        <v>0</v>
      </c>
      <c r="G7" s="199">
        <f t="shared" ref="G7:V7" si="2">G28</f>
        <v>0</v>
      </c>
      <c r="H7" s="199">
        <f t="shared" si="2"/>
        <v>0</v>
      </c>
      <c r="I7" s="199">
        <f t="shared" si="2"/>
        <v>0</v>
      </c>
      <c r="J7" s="199">
        <f t="shared" si="2"/>
        <v>0</v>
      </c>
      <c r="K7" s="199">
        <f t="shared" si="2"/>
        <v>0</v>
      </c>
      <c r="L7" s="199">
        <f t="shared" si="2"/>
        <v>0</v>
      </c>
      <c r="M7" s="199">
        <f t="shared" si="2"/>
        <v>0</v>
      </c>
      <c r="N7" s="199">
        <f t="shared" si="2"/>
        <v>0</v>
      </c>
      <c r="O7" s="199">
        <f t="shared" si="2"/>
        <v>0</v>
      </c>
      <c r="P7" s="199">
        <f t="shared" si="2"/>
        <v>0</v>
      </c>
      <c r="Q7" s="199">
        <f t="shared" si="2"/>
        <v>0</v>
      </c>
      <c r="R7" s="199">
        <f t="shared" si="2"/>
        <v>0</v>
      </c>
      <c r="S7" s="199">
        <f t="shared" si="2"/>
        <v>0</v>
      </c>
      <c r="T7" s="199">
        <f t="shared" si="2"/>
        <v>0</v>
      </c>
      <c r="U7" s="199">
        <f t="shared" si="2"/>
        <v>0</v>
      </c>
      <c r="V7" s="199">
        <f t="shared" si="2"/>
        <v>0</v>
      </c>
      <c r="W7" s="251"/>
      <c r="X7" s="252"/>
    </row>
    <row r="8" spans="1:26" ht="12.75" customHeight="1" x14ac:dyDescent="0.3">
      <c r="A8" s="425"/>
      <c r="B8" s="9" t="str">
        <f>"Phase 2: "&amp;B124</f>
        <v>Phase 2: Multi-Station Execution</v>
      </c>
      <c r="C8" s="199">
        <f>SUM(F8:V8)</f>
        <v>0</v>
      </c>
      <c r="D8" s="199"/>
      <c r="E8" s="215"/>
      <c r="F8" s="199">
        <f>F124</f>
        <v>0</v>
      </c>
      <c r="G8" s="199">
        <f t="shared" ref="G8:V8" si="3">G124</f>
        <v>0</v>
      </c>
      <c r="H8" s="199">
        <f t="shared" si="3"/>
        <v>0</v>
      </c>
      <c r="I8" s="199">
        <f t="shared" si="3"/>
        <v>0</v>
      </c>
      <c r="J8" s="199">
        <f t="shared" si="3"/>
        <v>0</v>
      </c>
      <c r="K8" s="199">
        <f t="shared" si="3"/>
        <v>0</v>
      </c>
      <c r="L8" s="199">
        <f t="shared" si="3"/>
        <v>0</v>
      </c>
      <c r="M8" s="199">
        <f t="shared" si="3"/>
        <v>0</v>
      </c>
      <c r="N8" s="199">
        <f t="shared" si="3"/>
        <v>0</v>
      </c>
      <c r="O8" s="199">
        <f t="shared" si="3"/>
        <v>0</v>
      </c>
      <c r="P8" s="199">
        <f t="shared" si="3"/>
        <v>0</v>
      </c>
      <c r="Q8" s="199">
        <f t="shared" si="3"/>
        <v>0</v>
      </c>
      <c r="R8" s="199">
        <f t="shared" si="3"/>
        <v>0</v>
      </c>
      <c r="S8" s="199">
        <f t="shared" si="3"/>
        <v>0</v>
      </c>
      <c r="T8" s="199">
        <f t="shared" si="3"/>
        <v>0</v>
      </c>
      <c r="U8" s="199">
        <f t="shared" si="3"/>
        <v>0</v>
      </c>
      <c r="V8" s="199">
        <f t="shared" si="3"/>
        <v>0</v>
      </c>
      <c r="W8" s="251"/>
      <c r="X8" s="252"/>
    </row>
    <row r="9" spans="1:26" ht="12.75" customHeight="1" x14ac:dyDescent="0.3">
      <c r="A9" s="425"/>
      <c r="B9" s="9" t="str">
        <f>"Phase 2: "&amp;B203</f>
        <v>Phase 2: Equipment, Hardware and Software Licensing</v>
      </c>
      <c r="C9" s="199">
        <f>SUM(F9:V9)</f>
        <v>0</v>
      </c>
      <c r="D9" s="199"/>
      <c r="E9" s="215"/>
      <c r="F9" s="199">
        <f>F203</f>
        <v>0</v>
      </c>
      <c r="G9" s="199">
        <f t="shared" ref="G9:V9" si="4">G203</f>
        <v>0</v>
      </c>
      <c r="H9" s="199">
        <f t="shared" si="4"/>
        <v>0</v>
      </c>
      <c r="I9" s="199">
        <f t="shared" si="4"/>
        <v>0</v>
      </c>
      <c r="J9" s="199">
        <f t="shared" si="4"/>
        <v>0</v>
      </c>
      <c r="K9" s="199">
        <f t="shared" si="4"/>
        <v>0</v>
      </c>
      <c r="L9" s="199">
        <f t="shared" si="4"/>
        <v>0</v>
      </c>
      <c r="M9" s="199">
        <f t="shared" si="4"/>
        <v>0</v>
      </c>
      <c r="N9" s="199">
        <f t="shared" si="4"/>
        <v>0</v>
      </c>
      <c r="O9" s="199">
        <f t="shared" si="4"/>
        <v>0</v>
      </c>
      <c r="P9" s="199">
        <f t="shared" si="4"/>
        <v>0</v>
      </c>
      <c r="Q9" s="199">
        <f t="shared" si="4"/>
        <v>0</v>
      </c>
      <c r="R9" s="199">
        <f t="shared" si="4"/>
        <v>0</v>
      </c>
      <c r="S9" s="199">
        <f t="shared" si="4"/>
        <v>0</v>
      </c>
      <c r="T9" s="199">
        <f t="shared" si="4"/>
        <v>0</v>
      </c>
      <c r="U9" s="199">
        <f t="shared" si="4"/>
        <v>0</v>
      </c>
      <c r="V9" s="199">
        <f t="shared" si="4"/>
        <v>0</v>
      </c>
      <c r="W9" s="251"/>
      <c r="X9" s="252"/>
    </row>
    <row r="10" spans="1:26" ht="12.75" customHeight="1" x14ac:dyDescent="0.3">
      <c r="A10" s="425"/>
      <c r="B10" s="9" t="str">
        <f>"Phase 2: "&amp;B211</f>
        <v>Phase 2: Project Closeout</v>
      </c>
      <c r="C10" s="199">
        <f>SUM(F10:V10)</f>
        <v>0</v>
      </c>
      <c r="D10" s="199"/>
      <c r="E10" s="215"/>
      <c r="F10" s="199">
        <f>F211</f>
        <v>0</v>
      </c>
      <c r="G10" s="199">
        <f t="shared" ref="G10:V10" si="5">G211</f>
        <v>0</v>
      </c>
      <c r="H10" s="199">
        <f t="shared" si="5"/>
        <v>0</v>
      </c>
      <c r="I10" s="199">
        <f t="shared" si="5"/>
        <v>0</v>
      </c>
      <c r="J10" s="199">
        <f t="shared" si="5"/>
        <v>0</v>
      </c>
      <c r="K10" s="199">
        <f t="shared" si="5"/>
        <v>0</v>
      </c>
      <c r="L10" s="199">
        <f t="shared" si="5"/>
        <v>0</v>
      </c>
      <c r="M10" s="199">
        <f t="shared" si="5"/>
        <v>0</v>
      </c>
      <c r="N10" s="199">
        <f t="shared" si="5"/>
        <v>0</v>
      </c>
      <c r="O10" s="199">
        <f t="shared" si="5"/>
        <v>0</v>
      </c>
      <c r="P10" s="199">
        <f t="shared" si="5"/>
        <v>0</v>
      </c>
      <c r="Q10" s="199">
        <f t="shared" si="5"/>
        <v>0</v>
      </c>
      <c r="R10" s="199">
        <f t="shared" si="5"/>
        <v>0</v>
      </c>
      <c r="S10" s="199">
        <f t="shared" si="5"/>
        <v>0</v>
      </c>
      <c r="T10" s="199">
        <f t="shared" si="5"/>
        <v>0</v>
      </c>
      <c r="U10" s="199">
        <f t="shared" si="5"/>
        <v>0</v>
      </c>
      <c r="V10" s="199">
        <f t="shared" si="5"/>
        <v>0</v>
      </c>
      <c r="W10" s="251"/>
      <c r="X10" s="252"/>
    </row>
    <row r="11" spans="1:26" ht="7.2" customHeight="1" x14ac:dyDescent="0.3">
      <c r="A11" s="425"/>
      <c r="B11" s="216"/>
      <c r="C11" s="27"/>
      <c r="D11" s="27"/>
      <c r="E11" s="206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6"/>
      <c r="X11" s="167"/>
    </row>
    <row r="12" spans="1:26" s="190" customFormat="1" x14ac:dyDescent="0.3">
      <c r="A12" s="192"/>
      <c r="B12" s="189" t="s">
        <v>81</v>
      </c>
      <c r="C12" s="193">
        <f>SUBTOTAL(9,C13:C25)</f>
        <v>0</v>
      </c>
      <c r="D12" s="193">
        <f t="shared" ref="D12:V12" si="6">SUBTOTAL(9,D13:D25)</f>
        <v>0</v>
      </c>
      <c r="E12" s="217">
        <f t="shared" si="6"/>
        <v>0</v>
      </c>
      <c r="F12" s="193">
        <f t="shared" si="6"/>
        <v>0</v>
      </c>
      <c r="G12" s="193">
        <f t="shared" si="6"/>
        <v>0</v>
      </c>
      <c r="H12" s="193">
        <f t="shared" si="6"/>
        <v>0</v>
      </c>
      <c r="I12" s="193">
        <f t="shared" si="6"/>
        <v>0</v>
      </c>
      <c r="J12" s="193">
        <f t="shared" si="6"/>
        <v>0</v>
      </c>
      <c r="K12" s="193">
        <f t="shared" si="6"/>
        <v>0</v>
      </c>
      <c r="L12" s="193">
        <f t="shared" si="6"/>
        <v>0</v>
      </c>
      <c r="M12" s="193">
        <f t="shared" si="6"/>
        <v>0</v>
      </c>
      <c r="N12" s="193">
        <f t="shared" si="6"/>
        <v>0</v>
      </c>
      <c r="O12" s="193">
        <f t="shared" si="6"/>
        <v>0</v>
      </c>
      <c r="P12" s="193">
        <f t="shared" si="6"/>
        <v>0</v>
      </c>
      <c r="Q12" s="193">
        <f t="shared" si="6"/>
        <v>0</v>
      </c>
      <c r="R12" s="193">
        <f t="shared" si="6"/>
        <v>0</v>
      </c>
      <c r="S12" s="193">
        <f t="shared" si="6"/>
        <v>0</v>
      </c>
      <c r="T12" s="193">
        <f t="shared" si="6"/>
        <v>0</v>
      </c>
      <c r="U12" s="193">
        <f t="shared" si="6"/>
        <v>0</v>
      </c>
      <c r="V12" s="193">
        <f t="shared" si="6"/>
        <v>0</v>
      </c>
      <c r="W12" s="192"/>
      <c r="X12" s="189"/>
      <c r="Z12" s="330" t="b">
        <f>SUM(F12:V12)=SUM(C13)</f>
        <v>1</v>
      </c>
    </row>
    <row r="13" spans="1:26" s="190" customFormat="1" outlineLevel="1" x14ac:dyDescent="0.3">
      <c r="A13" s="178" t="s">
        <v>235</v>
      </c>
      <c r="B13" s="248" t="s">
        <v>81</v>
      </c>
      <c r="C13" s="221">
        <f>SUBTOTAL(9,C14:C25)</f>
        <v>0</v>
      </c>
      <c r="D13" s="221">
        <f t="shared" ref="D13:V13" si="7">SUBTOTAL(9,D14:D25)</f>
        <v>0</v>
      </c>
      <c r="E13" s="249">
        <f t="shared" si="7"/>
        <v>0</v>
      </c>
      <c r="F13" s="221">
        <f t="shared" si="7"/>
        <v>0</v>
      </c>
      <c r="G13" s="221">
        <f t="shared" si="7"/>
        <v>0</v>
      </c>
      <c r="H13" s="221">
        <f t="shared" si="7"/>
        <v>0</v>
      </c>
      <c r="I13" s="221">
        <f t="shared" si="7"/>
        <v>0</v>
      </c>
      <c r="J13" s="221">
        <f t="shared" si="7"/>
        <v>0</v>
      </c>
      <c r="K13" s="221">
        <f t="shared" si="7"/>
        <v>0</v>
      </c>
      <c r="L13" s="221">
        <f t="shared" si="7"/>
        <v>0</v>
      </c>
      <c r="M13" s="221">
        <f t="shared" si="7"/>
        <v>0</v>
      </c>
      <c r="N13" s="221">
        <f t="shared" si="7"/>
        <v>0</v>
      </c>
      <c r="O13" s="221">
        <f t="shared" si="7"/>
        <v>0</v>
      </c>
      <c r="P13" s="221">
        <f t="shared" si="7"/>
        <v>0</v>
      </c>
      <c r="Q13" s="221">
        <f t="shared" si="7"/>
        <v>0</v>
      </c>
      <c r="R13" s="221">
        <f t="shared" si="7"/>
        <v>0</v>
      </c>
      <c r="S13" s="221">
        <f t="shared" si="7"/>
        <v>0</v>
      </c>
      <c r="T13" s="221">
        <f t="shared" si="7"/>
        <v>0</v>
      </c>
      <c r="U13" s="221">
        <f t="shared" si="7"/>
        <v>0</v>
      </c>
      <c r="V13" s="221">
        <f t="shared" si="7"/>
        <v>0</v>
      </c>
      <c r="W13" s="250" t="s">
        <v>236</v>
      </c>
      <c r="X13" s="248"/>
      <c r="Z13" s="330" t="b">
        <f>SUM(F13:V13)=SUM(C14:C25)</f>
        <v>1</v>
      </c>
    </row>
    <row r="14" spans="1:26" outlineLevel="2" x14ac:dyDescent="0.3">
      <c r="A14" s="244"/>
      <c r="B14" s="245" t="s">
        <v>84</v>
      </c>
      <c r="C14" s="212">
        <f t="shared" ref="C14:C27" si="8">SUM(F14:V14)</f>
        <v>0</v>
      </c>
      <c r="D14" s="30"/>
      <c r="E14" s="207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244"/>
      <c r="X14" s="169" t="s">
        <v>85</v>
      </c>
    </row>
    <row r="15" spans="1:26" outlineLevel="2" x14ac:dyDescent="0.3">
      <c r="A15" s="244"/>
      <c r="B15" s="245" t="s">
        <v>86</v>
      </c>
      <c r="C15" s="212">
        <f t="shared" si="8"/>
        <v>0</v>
      </c>
      <c r="D15" s="30"/>
      <c r="E15" s="207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244"/>
      <c r="X15" s="169" t="s">
        <v>85</v>
      </c>
    </row>
    <row r="16" spans="1:26" outlineLevel="2" x14ac:dyDescent="0.3">
      <c r="A16" s="244"/>
      <c r="B16" s="245" t="s">
        <v>87</v>
      </c>
      <c r="C16" s="212">
        <f t="shared" si="8"/>
        <v>0</v>
      </c>
      <c r="D16" s="30"/>
      <c r="E16" s="207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244"/>
      <c r="X16" s="169" t="s">
        <v>85</v>
      </c>
    </row>
    <row r="17" spans="1:26" outlineLevel="2" x14ac:dyDescent="0.3">
      <c r="A17" s="244"/>
      <c r="B17" s="245" t="s">
        <v>88</v>
      </c>
      <c r="C17" s="212">
        <f t="shared" si="8"/>
        <v>0</v>
      </c>
      <c r="D17" s="30"/>
      <c r="E17" s="207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244"/>
      <c r="X17" s="169" t="s">
        <v>85</v>
      </c>
    </row>
    <row r="18" spans="1:26" outlineLevel="2" x14ac:dyDescent="0.3">
      <c r="A18" s="244"/>
      <c r="B18" s="245" t="s">
        <v>90</v>
      </c>
      <c r="C18" s="212">
        <f t="shared" si="8"/>
        <v>0</v>
      </c>
      <c r="D18" s="30"/>
      <c r="E18" s="207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244"/>
      <c r="X18" s="169" t="s">
        <v>85</v>
      </c>
    </row>
    <row r="19" spans="1:26" outlineLevel="2" x14ac:dyDescent="0.3">
      <c r="A19" s="244"/>
      <c r="B19" s="245" t="s">
        <v>237</v>
      </c>
      <c r="C19" s="212">
        <f t="shared" si="8"/>
        <v>0</v>
      </c>
      <c r="D19" s="30"/>
      <c r="E19" s="207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244"/>
      <c r="X19" s="169"/>
    </row>
    <row r="20" spans="1:26" outlineLevel="2" x14ac:dyDescent="0.3">
      <c r="A20" s="244"/>
      <c r="B20" s="245" t="s">
        <v>238</v>
      </c>
      <c r="C20" s="212">
        <f t="shared" si="8"/>
        <v>0</v>
      </c>
      <c r="D20" s="30"/>
      <c r="E20" s="207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244"/>
      <c r="X20" s="169" t="s">
        <v>85</v>
      </c>
    </row>
    <row r="21" spans="1:26" outlineLevel="2" x14ac:dyDescent="0.3">
      <c r="A21" s="246"/>
      <c r="B21" s="247" t="s">
        <v>239</v>
      </c>
      <c r="C21" s="212">
        <f t="shared" si="8"/>
        <v>0</v>
      </c>
      <c r="D21" s="166"/>
      <c r="E21" s="225"/>
      <c r="F21" s="30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246"/>
      <c r="X21" s="169" t="s">
        <v>85</v>
      </c>
    </row>
    <row r="22" spans="1:26" outlineLevel="2" x14ac:dyDescent="0.3">
      <c r="A22" s="244"/>
      <c r="B22" s="245" t="s">
        <v>92</v>
      </c>
      <c r="C22" s="212">
        <f t="shared" si="8"/>
        <v>0</v>
      </c>
      <c r="D22" s="30"/>
      <c r="E22" s="207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244"/>
      <c r="X22" s="169" t="s">
        <v>85</v>
      </c>
    </row>
    <row r="23" spans="1:26" outlineLevel="2" x14ac:dyDescent="0.3">
      <c r="A23" s="244"/>
      <c r="B23" s="245" t="s">
        <v>91</v>
      </c>
      <c r="C23" s="212">
        <f t="shared" si="8"/>
        <v>0</v>
      </c>
      <c r="D23" s="30"/>
      <c r="E23" s="207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244"/>
      <c r="X23" s="169" t="s">
        <v>85</v>
      </c>
    </row>
    <row r="24" spans="1:26" outlineLevel="2" x14ac:dyDescent="0.3">
      <c r="A24" s="244"/>
      <c r="B24" s="245" t="s">
        <v>240</v>
      </c>
      <c r="C24" s="212">
        <f t="shared" si="8"/>
        <v>0</v>
      </c>
      <c r="D24" s="30"/>
      <c r="E24" s="207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244"/>
      <c r="X24" s="169" t="s">
        <v>85</v>
      </c>
    </row>
    <row r="25" spans="1:26" outlineLevel="2" collapsed="1" x14ac:dyDescent="0.3">
      <c r="A25" s="244"/>
      <c r="B25" s="245" t="s">
        <v>241</v>
      </c>
      <c r="C25" s="212">
        <f t="shared" si="8"/>
        <v>0</v>
      </c>
      <c r="D25" s="30"/>
      <c r="E25" s="207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244"/>
      <c r="X25" s="169" t="s">
        <v>242</v>
      </c>
    </row>
    <row r="26" spans="1:26" hidden="1" x14ac:dyDescent="0.3">
      <c r="A26" s="17"/>
      <c r="B26" s="169" t="s">
        <v>241</v>
      </c>
      <c r="C26" s="30">
        <f t="shared" si="8"/>
        <v>0</v>
      </c>
      <c r="D26" s="30"/>
      <c r="E26" s="207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17"/>
      <c r="X26" s="169"/>
    </row>
    <row r="27" spans="1:26" hidden="1" x14ac:dyDescent="0.3">
      <c r="A27" s="17"/>
      <c r="B27" s="169" t="s">
        <v>243</v>
      </c>
      <c r="C27" s="30">
        <f t="shared" si="8"/>
        <v>0</v>
      </c>
      <c r="D27" s="30"/>
      <c r="E27" s="207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17"/>
      <c r="X27" s="169"/>
    </row>
    <row r="28" spans="1:26" s="190" customFormat="1" x14ac:dyDescent="0.3">
      <c r="A28" s="192"/>
      <c r="B28" s="189" t="s">
        <v>53</v>
      </c>
      <c r="C28" s="193">
        <f>SUBTOTAL(9,C29:C123)</f>
        <v>0</v>
      </c>
      <c r="D28" s="193">
        <f t="shared" ref="D28:V28" si="9">SUBTOTAL(9,D29:D123)</f>
        <v>0</v>
      </c>
      <c r="E28" s="217">
        <f t="shared" si="9"/>
        <v>0</v>
      </c>
      <c r="F28" s="193">
        <f t="shared" si="9"/>
        <v>0</v>
      </c>
      <c r="G28" s="193">
        <f t="shared" si="9"/>
        <v>0</v>
      </c>
      <c r="H28" s="193">
        <f t="shared" si="9"/>
        <v>0</v>
      </c>
      <c r="I28" s="193">
        <f t="shared" si="9"/>
        <v>0</v>
      </c>
      <c r="J28" s="193">
        <f t="shared" si="9"/>
        <v>0</v>
      </c>
      <c r="K28" s="193">
        <f t="shared" si="9"/>
        <v>0</v>
      </c>
      <c r="L28" s="193">
        <f t="shared" si="9"/>
        <v>0</v>
      </c>
      <c r="M28" s="193">
        <f t="shared" si="9"/>
        <v>0</v>
      </c>
      <c r="N28" s="193">
        <f t="shared" si="9"/>
        <v>0</v>
      </c>
      <c r="O28" s="193">
        <f t="shared" si="9"/>
        <v>0</v>
      </c>
      <c r="P28" s="193">
        <f t="shared" si="9"/>
        <v>0</v>
      </c>
      <c r="Q28" s="193">
        <f t="shared" si="9"/>
        <v>0</v>
      </c>
      <c r="R28" s="193">
        <f t="shared" si="9"/>
        <v>0</v>
      </c>
      <c r="S28" s="193">
        <f t="shared" si="9"/>
        <v>0</v>
      </c>
      <c r="T28" s="193">
        <f t="shared" si="9"/>
        <v>0</v>
      </c>
      <c r="U28" s="193">
        <f t="shared" si="9"/>
        <v>0</v>
      </c>
      <c r="V28" s="193">
        <f t="shared" si="9"/>
        <v>0</v>
      </c>
      <c r="W28" s="192"/>
      <c r="X28" s="189"/>
      <c r="Z28" s="330" t="b">
        <f>SUM(F28:V28)=SUM(C29,C44,C56,C70,C63,C74,C80,C102)</f>
        <v>1</v>
      </c>
    </row>
    <row r="29" spans="1:26" s="190" customFormat="1" outlineLevel="1" x14ac:dyDescent="0.3">
      <c r="A29" s="178" t="s">
        <v>244</v>
      </c>
      <c r="B29" s="248" t="s">
        <v>245</v>
      </c>
      <c r="C29" s="221">
        <f t="shared" ref="C29:V29" si="10">SUBTOTAL(9,C30:C43)</f>
        <v>0</v>
      </c>
      <c r="D29" s="221">
        <f t="shared" si="10"/>
        <v>0</v>
      </c>
      <c r="E29" s="249">
        <f t="shared" si="10"/>
        <v>0</v>
      </c>
      <c r="F29" s="221">
        <f t="shared" si="10"/>
        <v>0</v>
      </c>
      <c r="G29" s="221">
        <f t="shared" si="10"/>
        <v>0</v>
      </c>
      <c r="H29" s="221">
        <f t="shared" si="10"/>
        <v>0</v>
      </c>
      <c r="I29" s="221">
        <f t="shared" si="10"/>
        <v>0</v>
      </c>
      <c r="J29" s="221">
        <f t="shared" si="10"/>
        <v>0</v>
      </c>
      <c r="K29" s="221">
        <f t="shared" si="10"/>
        <v>0</v>
      </c>
      <c r="L29" s="221">
        <f t="shared" si="10"/>
        <v>0</v>
      </c>
      <c r="M29" s="221">
        <f t="shared" si="10"/>
        <v>0</v>
      </c>
      <c r="N29" s="221">
        <f t="shared" si="10"/>
        <v>0</v>
      </c>
      <c r="O29" s="221">
        <f t="shared" si="10"/>
        <v>0</v>
      </c>
      <c r="P29" s="221">
        <f t="shared" si="10"/>
        <v>0</v>
      </c>
      <c r="Q29" s="221">
        <f t="shared" si="10"/>
        <v>0</v>
      </c>
      <c r="R29" s="221">
        <f t="shared" si="10"/>
        <v>0</v>
      </c>
      <c r="S29" s="221">
        <f t="shared" si="10"/>
        <v>0</v>
      </c>
      <c r="T29" s="221">
        <f t="shared" si="10"/>
        <v>0</v>
      </c>
      <c r="U29" s="221">
        <f t="shared" si="10"/>
        <v>0</v>
      </c>
      <c r="V29" s="221">
        <f t="shared" si="10"/>
        <v>0</v>
      </c>
      <c r="W29" s="250" t="s">
        <v>246</v>
      </c>
      <c r="X29" s="248"/>
      <c r="Z29" s="330" t="b">
        <f>SUM(F29:V29)=SUM(C30:C43)</f>
        <v>1</v>
      </c>
    </row>
    <row r="30" spans="1:26" ht="27.6" outlineLevel="2" x14ac:dyDescent="0.3">
      <c r="A30" s="244"/>
      <c r="B30" s="245" t="s">
        <v>247</v>
      </c>
      <c r="C30" s="212">
        <f t="shared" ref="C30:C43" si="11">SUM(I30:V30)</f>
        <v>0</v>
      </c>
      <c r="D30" s="30"/>
      <c r="E30" s="207"/>
      <c r="F30" s="243"/>
      <c r="G30" s="243"/>
      <c r="H30" s="243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244"/>
      <c r="X30" s="169" t="s">
        <v>119</v>
      </c>
    </row>
    <row r="31" spans="1:26" ht="27.6" outlineLevel="2" x14ac:dyDescent="0.3">
      <c r="A31" s="244"/>
      <c r="B31" s="245" t="s">
        <v>248</v>
      </c>
      <c r="C31" s="212">
        <f t="shared" si="11"/>
        <v>0</v>
      </c>
      <c r="D31" s="30"/>
      <c r="E31" s="207"/>
      <c r="F31" s="243"/>
      <c r="G31" s="243"/>
      <c r="H31" s="243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244"/>
      <c r="X31" s="169" t="s">
        <v>119</v>
      </c>
    </row>
    <row r="32" spans="1:26" ht="27.6" outlineLevel="2" x14ac:dyDescent="0.3">
      <c r="A32" s="244"/>
      <c r="B32" s="245" t="s">
        <v>249</v>
      </c>
      <c r="C32" s="212">
        <f t="shared" si="11"/>
        <v>0</v>
      </c>
      <c r="D32" s="30"/>
      <c r="E32" s="207"/>
      <c r="F32" s="243"/>
      <c r="G32" s="243"/>
      <c r="H32" s="243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244"/>
      <c r="X32" s="169" t="s">
        <v>119</v>
      </c>
    </row>
    <row r="33" spans="1:26" ht="27.6" outlineLevel="2" x14ac:dyDescent="0.3">
      <c r="A33" s="244"/>
      <c r="B33" s="245" t="s">
        <v>250</v>
      </c>
      <c r="C33" s="212">
        <f t="shared" si="11"/>
        <v>0</v>
      </c>
      <c r="D33" s="30"/>
      <c r="E33" s="207"/>
      <c r="F33" s="243"/>
      <c r="G33" s="243"/>
      <c r="H33" s="243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244"/>
      <c r="X33" s="169" t="s">
        <v>119</v>
      </c>
    </row>
    <row r="34" spans="1:26" ht="27.6" outlineLevel="2" x14ac:dyDescent="0.3">
      <c r="A34" s="244"/>
      <c r="B34" s="245" t="s">
        <v>251</v>
      </c>
      <c r="C34" s="212">
        <f t="shared" si="11"/>
        <v>0</v>
      </c>
      <c r="D34" s="30"/>
      <c r="E34" s="207"/>
      <c r="F34" s="243"/>
      <c r="G34" s="243"/>
      <c r="H34" s="243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244"/>
      <c r="X34" s="169" t="s">
        <v>119</v>
      </c>
    </row>
    <row r="35" spans="1:26" ht="27.6" outlineLevel="2" x14ac:dyDescent="0.3">
      <c r="A35" s="244"/>
      <c r="B35" s="245" t="s">
        <v>252</v>
      </c>
      <c r="C35" s="212">
        <f t="shared" si="11"/>
        <v>0</v>
      </c>
      <c r="D35" s="30"/>
      <c r="E35" s="207"/>
      <c r="F35" s="243"/>
      <c r="G35" s="243"/>
      <c r="H35" s="243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244"/>
      <c r="X35" s="169" t="s">
        <v>119</v>
      </c>
    </row>
    <row r="36" spans="1:26" outlineLevel="2" x14ac:dyDescent="0.3">
      <c r="A36" s="244"/>
      <c r="B36" s="245" t="s">
        <v>253</v>
      </c>
      <c r="C36" s="212">
        <f t="shared" si="11"/>
        <v>0</v>
      </c>
      <c r="D36" s="30"/>
      <c r="E36" s="207"/>
      <c r="F36" s="243"/>
      <c r="G36" s="243"/>
      <c r="H36" s="243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244"/>
      <c r="X36" s="169"/>
    </row>
    <row r="37" spans="1:26" outlineLevel="2" x14ac:dyDescent="0.3">
      <c r="A37" s="244"/>
      <c r="B37" s="245" t="s">
        <v>254</v>
      </c>
      <c r="C37" s="212">
        <f t="shared" si="11"/>
        <v>0</v>
      </c>
      <c r="D37" s="30"/>
      <c r="E37" s="207"/>
      <c r="F37" s="243"/>
      <c r="G37" s="243"/>
      <c r="H37" s="243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244"/>
      <c r="X37" s="169"/>
    </row>
    <row r="38" spans="1:26" ht="27.6" outlineLevel="2" x14ac:dyDescent="0.3">
      <c r="A38" s="244"/>
      <c r="B38" s="245" t="s">
        <v>255</v>
      </c>
      <c r="C38" s="212">
        <f t="shared" si="11"/>
        <v>0</v>
      </c>
      <c r="D38" s="30"/>
      <c r="E38" s="207"/>
      <c r="F38" s="243"/>
      <c r="G38" s="243"/>
      <c r="H38" s="243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244"/>
      <c r="X38" s="169" t="s">
        <v>119</v>
      </c>
    </row>
    <row r="39" spans="1:26" ht="27.6" outlineLevel="2" x14ac:dyDescent="0.3">
      <c r="A39" s="244"/>
      <c r="B39" s="245" t="s">
        <v>256</v>
      </c>
      <c r="C39" s="212">
        <f t="shared" si="11"/>
        <v>0</v>
      </c>
      <c r="D39" s="30"/>
      <c r="E39" s="207"/>
      <c r="F39" s="243"/>
      <c r="G39" s="243"/>
      <c r="H39" s="243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244"/>
      <c r="X39" s="169" t="s">
        <v>119</v>
      </c>
    </row>
    <row r="40" spans="1:26" outlineLevel="2" x14ac:dyDescent="0.3">
      <c r="A40" s="244"/>
      <c r="B40" s="245" t="s">
        <v>257</v>
      </c>
      <c r="C40" s="212">
        <f t="shared" si="11"/>
        <v>0</v>
      </c>
      <c r="D40" s="30"/>
      <c r="E40" s="207"/>
      <c r="F40" s="243"/>
      <c r="G40" s="243"/>
      <c r="H40" s="24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244"/>
      <c r="X40" s="169"/>
    </row>
    <row r="41" spans="1:26" outlineLevel="2" x14ac:dyDescent="0.3">
      <c r="A41" s="244"/>
      <c r="B41" s="245" t="s">
        <v>258</v>
      </c>
      <c r="C41" s="212">
        <f t="shared" si="11"/>
        <v>0</v>
      </c>
      <c r="D41" s="30"/>
      <c r="E41" s="207"/>
      <c r="F41" s="243"/>
      <c r="G41" s="243"/>
      <c r="H41" s="243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244"/>
      <c r="X41" s="169"/>
    </row>
    <row r="42" spans="1:26" ht="27.6" outlineLevel="2" x14ac:dyDescent="0.3">
      <c r="A42" s="244"/>
      <c r="B42" s="245" t="s">
        <v>259</v>
      </c>
      <c r="C42" s="212">
        <f t="shared" si="11"/>
        <v>0</v>
      </c>
      <c r="D42" s="30"/>
      <c r="E42" s="207"/>
      <c r="F42" s="243"/>
      <c r="G42" s="243"/>
      <c r="H42" s="243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244"/>
      <c r="X42" s="169" t="s">
        <v>119</v>
      </c>
    </row>
    <row r="43" spans="1:26" ht="27.6" outlineLevel="2" x14ac:dyDescent="0.3">
      <c r="A43" s="244"/>
      <c r="B43" s="245" t="s">
        <v>260</v>
      </c>
      <c r="C43" s="212">
        <f t="shared" si="11"/>
        <v>0</v>
      </c>
      <c r="D43" s="30"/>
      <c r="E43" s="207"/>
      <c r="F43" s="243"/>
      <c r="G43" s="243"/>
      <c r="H43" s="243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244"/>
      <c r="X43" s="169" t="s">
        <v>119</v>
      </c>
    </row>
    <row r="44" spans="1:26" s="190" customFormat="1" outlineLevel="1" x14ac:dyDescent="0.3">
      <c r="A44" s="178" t="s">
        <v>261</v>
      </c>
      <c r="B44" s="248" t="s">
        <v>262</v>
      </c>
      <c r="C44" s="221">
        <f>SUBTOTAL(9,C45:C55)</f>
        <v>0</v>
      </c>
      <c r="D44" s="221">
        <f t="shared" ref="D44:V44" si="12">SUBTOTAL(9,D45:D55)</f>
        <v>0</v>
      </c>
      <c r="E44" s="249">
        <f t="shared" si="12"/>
        <v>0</v>
      </c>
      <c r="F44" s="221">
        <f t="shared" si="12"/>
        <v>0</v>
      </c>
      <c r="G44" s="221">
        <f t="shared" si="12"/>
        <v>0</v>
      </c>
      <c r="H44" s="221">
        <f t="shared" si="12"/>
        <v>0</v>
      </c>
      <c r="I44" s="221">
        <f t="shared" si="12"/>
        <v>0</v>
      </c>
      <c r="J44" s="221">
        <f t="shared" si="12"/>
        <v>0</v>
      </c>
      <c r="K44" s="221">
        <f t="shared" si="12"/>
        <v>0</v>
      </c>
      <c r="L44" s="221">
        <f t="shared" si="12"/>
        <v>0</v>
      </c>
      <c r="M44" s="221">
        <f t="shared" si="12"/>
        <v>0</v>
      </c>
      <c r="N44" s="221">
        <f t="shared" si="12"/>
        <v>0</v>
      </c>
      <c r="O44" s="221">
        <f t="shared" si="12"/>
        <v>0</v>
      </c>
      <c r="P44" s="221">
        <f t="shared" si="12"/>
        <v>0</v>
      </c>
      <c r="Q44" s="221">
        <f t="shared" si="12"/>
        <v>0</v>
      </c>
      <c r="R44" s="221">
        <f t="shared" si="12"/>
        <v>0</v>
      </c>
      <c r="S44" s="221">
        <f t="shared" si="12"/>
        <v>0</v>
      </c>
      <c r="T44" s="221">
        <f t="shared" si="12"/>
        <v>0</v>
      </c>
      <c r="U44" s="221">
        <f t="shared" si="12"/>
        <v>0</v>
      </c>
      <c r="V44" s="221">
        <f t="shared" si="12"/>
        <v>0</v>
      </c>
      <c r="W44" s="250" t="s">
        <v>263</v>
      </c>
      <c r="X44" s="248"/>
      <c r="Z44" s="330" t="b">
        <f>SUM(F44:V44)=SUM(C45:C55)</f>
        <v>1</v>
      </c>
    </row>
    <row r="45" spans="1:26" outlineLevel="2" x14ac:dyDescent="0.3">
      <c r="A45" s="244"/>
      <c r="B45" s="245" t="s">
        <v>264</v>
      </c>
      <c r="C45" s="212">
        <f>SUM(F45:F45)</f>
        <v>0</v>
      </c>
      <c r="D45" s="30"/>
      <c r="E45" s="207"/>
      <c r="F45" s="30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4"/>
      <c r="X45" s="169"/>
    </row>
    <row r="46" spans="1:26" outlineLevel="2" x14ac:dyDescent="0.3">
      <c r="A46" s="244"/>
      <c r="B46" s="245" t="s">
        <v>265</v>
      </c>
      <c r="C46" s="212">
        <f t="shared" ref="C46:C55" si="13">SUM(F46:F46)</f>
        <v>0</v>
      </c>
      <c r="D46" s="30"/>
      <c r="E46" s="207"/>
      <c r="F46" s="30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4"/>
      <c r="X46" s="169"/>
    </row>
    <row r="47" spans="1:26" outlineLevel="2" x14ac:dyDescent="0.3">
      <c r="A47" s="244"/>
      <c r="B47" s="245" t="s">
        <v>266</v>
      </c>
      <c r="C47" s="212">
        <f t="shared" si="13"/>
        <v>0</v>
      </c>
      <c r="D47" s="30"/>
      <c r="E47" s="207"/>
      <c r="F47" s="30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4"/>
      <c r="X47" s="169"/>
    </row>
    <row r="48" spans="1:26" outlineLevel="2" x14ac:dyDescent="0.3">
      <c r="A48" s="244"/>
      <c r="B48" s="245" t="s">
        <v>253</v>
      </c>
      <c r="C48" s="212">
        <f t="shared" si="13"/>
        <v>0</v>
      </c>
      <c r="D48" s="30"/>
      <c r="E48" s="207"/>
      <c r="F48" s="30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4"/>
      <c r="X48" s="169"/>
    </row>
    <row r="49" spans="1:26" outlineLevel="2" x14ac:dyDescent="0.3">
      <c r="A49" s="244"/>
      <c r="B49" s="245" t="s">
        <v>254</v>
      </c>
      <c r="C49" s="212">
        <f t="shared" si="13"/>
        <v>0</v>
      </c>
      <c r="D49" s="30"/>
      <c r="E49" s="207"/>
      <c r="F49" s="30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4"/>
      <c r="X49" s="169"/>
    </row>
    <row r="50" spans="1:26" outlineLevel="2" x14ac:dyDescent="0.3">
      <c r="A50" s="244"/>
      <c r="B50" s="245" t="s">
        <v>267</v>
      </c>
      <c r="C50" s="212">
        <f t="shared" si="13"/>
        <v>0</v>
      </c>
      <c r="D50" s="30"/>
      <c r="E50" s="207"/>
      <c r="F50" s="30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4"/>
      <c r="X50" s="169"/>
    </row>
    <row r="51" spans="1:26" outlineLevel="2" x14ac:dyDescent="0.3">
      <c r="A51" s="244"/>
      <c r="B51" s="245" t="s">
        <v>268</v>
      </c>
      <c r="C51" s="212">
        <f t="shared" si="13"/>
        <v>0</v>
      </c>
      <c r="D51" s="30"/>
      <c r="E51" s="207"/>
      <c r="F51" s="30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4"/>
      <c r="X51" s="169"/>
    </row>
    <row r="52" spans="1:26" outlineLevel="2" x14ac:dyDescent="0.3">
      <c r="A52" s="244"/>
      <c r="B52" s="245" t="s">
        <v>269</v>
      </c>
      <c r="C52" s="212">
        <f t="shared" si="13"/>
        <v>0</v>
      </c>
      <c r="D52" s="30"/>
      <c r="E52" s="207"/>
      <c r="F52" s="30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4"/>
      <c r="X52" s="169"/>
    </row>
    <row r="53" spans="1:26" outlineLevel="2" x14ac:dyDescent="0.3">
      <c r="A53" s="244"/>
      <c r="B53" s="245" t="s">
        <v>270</v>
      </c>
      <c r="C53" s="212">
        <f t="shared" si="13"/>
        <v>0</v>
      </c>
      <c r="D53" s="30"/>
      <c r="E53" s="207"/>
      <c r="F53" s="30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4"/>
      <c r="X53" s="169"/>
    </row>
    <row r="54" spans="1:26" outlineLevel="2" x14ac:dyDescent="0.3">
      <c r="A54" s="244"/>
      <c r="B54" s="245" t="s">
        <v>271</v>
      </c>
      <c r="C54" s="212">
        <f t="shared" si="13"/>
        <v>0</v>
      </c>
      <c r="D54" s="30"/>
      <c r="E54" s="207"/>
      <c r="F54" s="30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4"/>
      <c r="X54" s="169"/>
    </row>
    <row r="55" spans="1:26" outlineLevel="2" x14ac:dyDescent="0.3">
      <c r="A55" s="244"/>
      <c r="B55" s="245" t="s">
        <v>272</v>
      </c>
      <c r="C55" s="212">
        <f t="shared" si="13"/>
        <v>0</v>
      </c>
      <c r="D55" s="30"/>
      <c r="E55" s="207"/>
      <c r="F55" s="30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4"/>
      <c r="X55" s="169"/>
    </row>
    <row r="56" spans="1:26" s="190" customFormat="1" outlineLevel="1" x14ac:dyDescent="0.3">
      <c r="A56" s="178" t="s">
        <v>273</v>
      </c>
      <c r="B56" s="248" t="s">
        <v>274</v>
      </c>
      <c r="C56" s="221">
        <f>SUBTOTAL(9,C57:C62)</f>
        <v>0</v>
      </c>
      <c r="D56" s="221">
        <f t="shared" ref="D56:V56" si="14">SUBTOTAL(9,D57:D62)</f>
        <v>0</v>
      </c>
      <c r="E56" s="249">
        <f t="shared" si="14"/>
        <v>0</v>
      </c>
      <c r="F56" s="221">
        <f t="shared" si="14"/>
        <v>0</v>
      </c>
      <c r="G56" s="221">
        <f t="shared" si="14"/>
        <v>0</v>
      </c>
      <c r="H56" s="221">
        <f t="shared" si="14"/>
        <v>0</v>
      </c>
      <c r="I56" s="221">
        <f t="shared" si="14"/>
        <v>0</v>
      </c>
      <c r="J56" s="221">
        <f t="shared" si="14"/>
        <v>0</v>
      </c>
      <c r="K56" s="221">
        <f t="shared" si="14"/>
        <v>0</v>
      </c>
      <c r="L56" s="221">
        <f t="shared" si="14"/>
        <v>0</v>
      </c>
      <c r="M56" s="221">
        <f t="shared" si="14"/>
        <v>0</v>
      </c>
      <c r="N56" s="221">
        <f t="shared" si="14"/>
        <v>0</v>
      </c>
      <c r="O56" s="221">
        <f t="shared" si="14"/>
        <v>0</v>
      </c>
      <c r="P56" s="221">
        <f t="shared" si="14"/>
        <v>0</v>
      </c>
      <c r="Q56" s="221">
        <f t="shared" si="14"/>
        <v>0</v>
      </c>
      <c r="R56" s="221">
        <f t="shared" si="14"/>
        <v>0</v>
      </c>
      <c r="S56" s="221">
        <f t="shared" si="14"/>
        <v>0</v>
      </c>
      <c r="T56" s="221">
        <f t="shared" si="14"/>
        <v>0</v>
      </c>
      <c r="U56" s="221">
        <f t="shared" si="14"/>
        <v>0</v>
      </c>
      <c r="V56" s="221">
        <f t="shared" si="14"/>
        <v>0</v>
      </c>
      <c r="W56" s="250" t="s">
        <v>275</v>
      </c>
      <c r="X56" s="248"/>
      <c r="Z56" s="330" t="b">
        <f>SUM(F56:V56)=SUM(C57:C62)</f>
        <v>1</v>
      </c>
    </row>
    <row r="57" spans="1:26" outlineLevel="2" x14ac:dyDescent="0.3">
      <c r="A57" s="244"/>
      <c r="B57" s="245" t="s">
        <v>264</v>
      </c>
      <c r="C57" s="212">
        <f>SUM(G57:G57)</f>
        <v>0</v>
      </c>
      <c r="D57" s="30"/>
      <c r="E57" s="207"/>
      <c r="F57" s="243"/>
      <c r="G57" s="30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4"/>
      <c r="X57" s="169"/>
    </row>
    <row r="58" spans="1:26" outlineLevel="2" x14ac:dyDescent="0.3">
      <c r="A58" s="244"/>
      <c r="B58" s="245" t="s">
        <v>265</v>
      </c>
      <c r="C58" s="212">
        <f t="shared" ref="C58:C61" si="15">SUM(G58:G58)</f>
        <v>0</v>
      </c>
      <c r="D58" s="30"/>
      <c r="E58" s="207"/>
      <c r="F58" s="243"/>
      <c r="G58" s="30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4"/>
      <c r="X58" s="169"/>
    </row>
    <row r="59" spans="1:26" outlineLevel="2" x14ac:dyDescent="0.3">
      <c r="A59" s="244"/>
      <c r="B59" s="245" t="s">
        <v>266</v>
      </c>
      <c r="C59" s="212">
        <f t="shared" si="15"/>
        <v>0</v>
      </c>
      <c r="D59" s="30"/>
      <c r="E59" s="207"/>
      <c r="F59" s="243"/>
      <c r="G59" s="30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4"/>
      <c r="X59" s="169"/>
    </row>
    <row r="60" spans="1:26" outlineLevel="2" x14ac:dyDescent="0.3">
      <c r="A60" s="244"/>
      <c r="B60" s="245" t="s">
        <v>276</v>
      </c>
      <c r="C60" s="212">
        <f t="shared" si="15"/>
        <v>0</v>
      </c>
      <c r="D60" s="30"/>
      <c r="E60" s="207"/>
      <c r="F60" s="243"/>
      <c r="G60" s="30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4"/>
      <c r="X60" s="169"/>
    </row>
    <row r="61" spans="1:26" outlineLevel="2" x14ac:dyDescent="0.3">
      <c r="A61" s="244"/>
      <c r="B61" s="245" t="s">
        <v>277</v>
      </c>
      <c r="C61" s="212">
        <f t="shared" si="15"/>
        <v>0</v>
      </c>
      <c r="D61" s="30"/>
      <c r="E61" s="207"/>
      <c r="F61" s="243"/>
      <c r="G61" s="30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4"/>
      <c r="X61" s="169"/>
    </row>
    <row r="62" spans="1:26" outlineLevel="2" x14ac:dyDescent="0.3">
      <c r="A62" s="244"/>
      <c r="B62" s="245" t="s">
        <v>278</v>
      </c>
      <c r="C62" s="212">
        <f>SUM(G62:G62)</f>
        <v>0</v>
      </c>
      <c r="D62" s="30"/>
      <c r="E62" s="207"/>
      <c r="F62" s="243"/>
      <c r="G62" s="30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4"/>
      <c r="X62" s="169"/>
    </row>
    <row r="63" spans="1:26" s="190" customFormat="1" outlineLevel="1" x14ac:dyDescent="0.3">
      <c r="A63" s="178" t="s">
        <v>279</v>
      </c>
      <c r="B63" s="248" t="s">
        <v>280</v>
      </c>
      <c r="C63" s="221">
        <f>SUBTOTAL(9,C64:C69)</f>
        <v>0</v>
      </c>
      <c r="D63" s="221">
        <f t="shared" ref="D63" si="16">SUBTOTAL(9,D64:D69)</f>
        <v>0</v>
      </c>
      <c r="E63" s="249">
        <f t="shared" ref="E63" si="17">SUBTOTAL(9,E64:E69)</f>
        <v>0</v>
      </c>
      <c r="F63" s="221">
        <f t="shared" ref="F63:H63" si="18">SUBTOTAL(9,F64:F69)</f>
        <v>0</v>
      </c>
      <c r="G63" s="221">
        <f t="shared" si="18"/>
        <v>0</v>
      </c>
      <c r="H63" s="221">
        <f t="shared" si="18"/>
        <v>0</v>
      </c>
      <c r="I63" s="221">
        <f t="shared" ref="I63" si="19">SUBTOTAL(9,I64:I69)</f>
        <v>0</v>
      </c>
      <c r="J63" s="221">
        <f t="shared" ref="J63" si="20">SUBTOTAL(9,J64:J69)</f>
        <v>0</v>
      </c>
      <c r="K63" s="221">
        <f t="shared" ref="K63" si="21">SUBTOTAL(9,K64:K69)</f>
        <v>0</v>
      </c>
      <c r="L63" s="221">
        <f t="shared" ref="L63" si="22">SUBTOTAL(9,L64:L69)</f>
        <v>0</v>
      </c>
      <c r="M63" s="221">
        <f t="shared" ref="M63" si="23">SUBTOTAL(9,M64:M69)</f>
        <v>0</v>
      </c>
      <c r="N63" s="221">
        <f t="shared" ref="N63" si="24">SUBTOTAL(9,N64:N69)</f>
        <v>0</v>
      </c>
      <c r="O63" s="221">
        <f t="shared" ref="O63" si="25">SUBTOTAL(9,O64:O69)</f>
        <v>0</v>
      </c>
      <c r="P63" s="221">
        <f t="shared" ref="P63" si="26">SUBTOTAL(9,P64:P69)</f>
        <v>0</v>
      </c>
      <c r="Q63" s="221">
        <f t="shared" ref="Q63" si="27">SUBTOTAL(9,Q64:Q69)</f>
        <v>0</v>
      </c>
      <c r="R63" s="221">
        <f t="shared" ref="R63" si="28">SUBTOTAL(9,R64:R69)</f>
        <v>0</v>
      </c>
      <c r="S63" s="221">
        <f t="shared" ref="S63" si="29">SUBTOTAL(9,S64:S69)</f>
        <v>0</v>
      </c>
      <c r="T63" s="221">
        <f t="shared" ref="T63" si="30">SUBTOTAL(9,T64:T69)</f>
        <v>0</v>
      </c>
      <c r="U63" s="221">
        <f t="shared" ref="U63" si="31">SUBTOTAL(9,U64:U69)</f>
        <v>0</v>
      </c>
      <c r="V63" s="221">
        <f t="shared" ref="V63" si="32">SUBTOTAL(9,V64:V69)</f>
        <v>0</v>
      </c>
      <c r="W63" s="250" t="s">
        <v>281</v>
      </c>
      <c r="X63" s="248"/>
      <c r="Z63" s="330" t="b">
        <f>SUM(F63:V63)=SUM(C64:C69)</f>
        <v>1</v>
      </c>
    </row>
    <row r="64" spans="1:26" outlineLevel="2" x14ac:dyDescent="0.3">
      <c r="A64" s="244"/>
      <c r="B64" s="245" t="s">
        <v>282</v>
      </c>
      <c r="C64" s="212">
        <f>SUM(H64:H64)</f>
        <v>0</v>
      </c>
      <c r="D64" s="30"/>
      <c r="E64" s="207"/>
      <c r="F64" s="243"/>
      <c r="G64" s="243"/>
      <c r="H64" s="30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4"/>
      <c r="X64" s="169"/>
    </row>
    <row r="65" spans="1:26" outlineLevel="2" x14ac:dyDescent="0.3">
      <c r="A65" s="244"/>
      <c r="B65" s="245" t="s">
        <v>283</v>
      </c>
      <c r="C65" s="212">
        <f t="shared" ref="C65:C69" si="33">SUM(H65:H65)</f>
        <v>0</v>
      </c>
      <c r="D65" s="30"/>
      <c r="E65" s="207"/>
      <c r="F65" s="243"/>
      <c r="G65" s="243"/>
      <c r="H65" s="30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4"/>
      <c r="X65" s="169"/>
    </row>
    <row r="66" spans="1:26" outlineLevel="2" x14ac:dyDescent="0.3">
      <c r="A66" s="244"/>
      <c r="B66" s="245" t="s">
        <v>266</v>
      </c>
      <c r="C66" s="212">
        <f t="shared" si="33"/>
        <v>0</v>
      </c>
      <c r="D66" s="30"/>
      <c r="E66" s="207"/>
      <c r="F66" s="243"/>
      <c r="G66" s="243"/>
      <c r="H66" s="30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4"/>
      <c r="X66" s="169"/>
    </row>
    <row r="67" spans="1:26" outlineLevel="2" x14ac:dyDescent="0.3">
      <c r="A67" s="244"/>
      <c r="B67" s="245" t="s">
        <v>284</v>
      </c>
      <c r="C67" s="212">
        <f t="shared" si="33"/>
        <v>0</v>
      </c>
      <c r="D67" s="30"/>
      <c r="E67" s="207"/>
      <c r="F67" s="243"/>
      <c r="G67" s="243"/>
      <c r="H67" s="30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4"/>
      <c r="X67" s="169"/>
    </row>
    <row r="68" spans="1:26" outlineLevel="2" x14ac:dyDescent="0.3">
      <c r="A68" s="244"/>
      <c r="B68" s="245" t="s">
        <v>285</v>
      </c>
      <c r="C68" s="212">
        <f t="shared" si="33"/>
        <v>0</v>
      </c>
      <c r="D68" s="30"/>
      <c r="E68" s="207"/>
      <c r="F68" s="243"/>
      <c r="G68" s="243"/>
      <c r="H68" s="30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4"/>
      <c r="X68" s="169"/>
    </row>
    <row r="69" spans="1:26" outlineLevel="2" x14ac:dyDescent="0.3">
      <c r="A69" s="244"/>
      <c r="B69" s="245" t="s">
        <v>286</v>
      </c>
      <c r="C69" s="212">
        <f t="shared" si="33"/>
        <v>0</v>
      </c>
      <c r="D69" s="30"/>
      <c r="E69" s="207"/>
      <c r="F69" s="243"/>
      <c r="G69" s="243"/>
      <c r="H69" s="30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4"/>
      <c r="X69" s="169"/>
    </row>
    <row r="70" spans="1:26" s="190" customFormat="1" outlineLevel="1" x14ac:dyDescent="0.3">
      <c r="A70" s="178" t="s">
        <v>287</v>
      </c>
      <c r="B70" s="248" t="s">
        <v>288</v>
      </c>
      <c r="C70" s="221">
        <f>SUBTOTAL(9,C71:C73)</f>
        <v>0</v>
      </c>
      <c r="D70" s="221">
        <f t="shared" ref="D70:V70" si="34">SUBTOTAL(9,D71:D73)</f>
        <v>0</v>
      </c>
      <c r="E70" s="249">
        <f t="shared" si="34"/>
        <v>0</v>
      </c>
      <c r="F70" s="221">
        <f t="shared" si="34"/>
        <v>0</v>
      </c>
      <c r="G70" s="221">
        <f t="shared" si="34"/>
        <v>0</v>
      </c>
      <c r="H70" s="221">
        <f t="shared" si="34"/>
        <v>0</v>
      </c>
      <c r="I70" s="221">
        <f t="shared" si="34"/>
        <v>0</v>
      </c>
      <c r="J70" s="221">
        <f t="shared" si="34"/>
        <v>0</v>
      </c>
      <c r="K70" s="221">
        <f t="shared" si="34"/>
        <v>0</v>
      </c>
      <c r="L70" s="221">
        <f t="shared" si="34"/>
        <v>0</v>
      </c>
      <c r="M70" s="221">
        <f t="shared" si="34"/>
        <v>0</v>
      </c>
      <c r="N70" s="221">
        <f t="shared" si="34"/>
        <v>0</v>
      </c>
      <c r="O70" s="221">
        <f t="shared" si="34"/>
        <v>0</v>
      </c>
      <c r="P70" s="221">
        <f t="shared" si="34"/>
        <v>0</v>
      </c>
      <c r="Q70" s="221">
        <f t="shared" si="34"/>
        <v>0</v>
      </c>
      <c r="R70" s="221">
        <f t="shared" si="34"/>
        <v>0</v>
      </c>
      <c r="S70" s="221">
        <f t="shared" si="34"/>
        <v>0</v>
      </c>
      <c r="T70" s="221">
        <f t="shared" si="34"/>
        <v>0</v>
      </c>
      <c r="U70" s="221">
        <f t="shared" si="34"/>
        <v>0</v>
      </c>
      <c r="V70" s="221">
        <f t="shared" si="34"/>
        <v>0</v>
      </c>
      <c r="W70" s="250" t="s">
        <v>289</v>
      </c>
      <c r="X70" s="248"/>
      <c r="Z70" s="330" t="b">
        <f>SUM(F70:V70)=SUM(C71:C73)</f>
        <v>1</v>
      </c>
    </row>
    <row r="71" spans="1:26" outlineLevel="2" x14ac:dyDescent="0.3">
      <c r="A71" s="244"/>
      <c r="B71" s="245" t="s">
        <v>290</v>
      </c>
      <c r="C71" s="212">
        <f>SUM(F71:V71)</f>
        <v>0</v>
      </c>
      <c r="D71" s="30"/>
      <c r="E71" s="207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244"/>
      <c r="X71" s="169"/>
    </row>
    <row r="72" spans="1:26" outlineLevel="2" x14ac:dyDescent="0.3">
      <c r="A72" s="244"/>
      <c r="B72" s="245" t="s">
        <v>193</v>
      </c>
      <c r="C72" s="212">
        <f>SUM(F72:V72)</f>
        <v>0</v>
      </c>
      <c r="D72" s="30"/>
      <c r="E72" s="207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244"/>
      <c r="X72" s="169"/>
    </row>
    <row r="73" spans="1:26" outlineLevel="2" x14ac:dyDescent="0.3">
      <c r="A73" s="244"/>
      <c r="B73" s="245" t="s">
        <v>291</v>
      </c>
      <c r="C73" s="212">
        <f>SUM(F73:V73)</f>
        <v>0</v>
      </c>
      <c r="D73" s="30"/>
      <c r="E73" s="207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244"/>
      <c r="X73" s="169"/>
    </row>
    <row r="74" spans="1:26" s="190" customFormat="1" outlineLevel="1" x14ac:dyDescent="0.3">
      <c r="A74" s="178" t="s">
        <v>292</v>
      </c>
      <c r="B74" s="248" t="s">
        <v>293</v>
      </c>
      <c r="C74" s="221">
        <f>SUBTOTAL(9,C75:C79)</f>
        <v>0</v>
      </c>
      <c r="D74" s="221">
        <f t="shared" ref="D74:V74" si="35">SUBTOTAL(9,D75:D79)</f>
        <v>0</v>
      </c>
      <c r="E74" s="249">
        <f t="shared" si="35"/>
        <v>0</v>
      </c>
      <c r="F74" s="221">
        <f t="shared" si="35"/>
        <v>0</v>
      </c>
      <c r="G74" s="221">
        <f t="shared" si="35"/>
        <v>0</v>
      </c>
      <c r="H74" s="221">
        <f t="shared" si="35"/>
        <v>0</v>
      </c>
      <c r="I74" s="221">
        <f t="shared" si="35"/>
        <v>0</v>
      </c>
      <c r="J74" s="221">
        <f t="shared" si="35"/>
        <v>0</v>
      </c>
      <c r="K74" s="221">
        <f t="shared" si="35"/>
        <v>0</v>
      </c>
      <c r="L74" s="221">
        <f t="shared" si="35"/>
        <v>0</v>
      </c>
      <c r="M74" s="221">
        <f t="shared" si="35"/>
        <v>0</v>
      </c>
      <c r="N74" s="221">
        <f t="shared" si="35"/>
        <v>0</v>
      </c>
      <c r="O74" s="221">
        <f t="shared" si="35"/>
        <v>0</v>
      </c>
      <c r="P74" s="221">
        <f t="shared" si="35"/>
        <v>0</v>
      </c>
      <c r="Q74" s="221">
        <f t="shared" si="35"/>
        <v>0</v>
      </c>
      <c r="R74" s="221">
        <f t="shared" si="35"/>
        <v>0</v>
      </c>
      <c r="S74" s="221">
        <f t="shared" si="35"/>
        <v>0</v>
      </c>
      <c r="T74" s="221">
        <f t="shared" si="35"/>
        <v>0</v>
      </c>
      <c r="U74" s="221">
        <f t="shared" si="35"/>
        <v>0</v>
      </c>
      <c r="V74" s="221">
        <f t="shared" si="35"/>
        <v>0</v>
      </c>
      <c r="W74" s="250" t="s">
        <v>294</v>
      </c>
      <c r="X74" s="248"/>
      <c r="Z74" s="330" t="b">
        <f>SUM(F74:V74)=SUM(C75:C79)</f>
        <v>1</v>
      </c>
    </row>
    <row r="75" spans="1:26" outlineLevel="2" x14ac:dyDescent="0.3">
      <c r="A75" s="244"/>
      <c r="B75" s="245" t="s">
        <v>295</v>
      </c>
      <c r="C75" s="212">
        <f>SUM(F75:V75)</f>
        <v>0</v>
      </c>
      <c r="D75" s="30"/>
      <c r="E75" s="207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244"/>
      <c r="X75" s="169"/>
    </row>
    <row r="76" spans="1:26" outlineLevel="2" x14ac:dyDescent="0.3">
      <c r="A76" s="244"/>
      <c r="B76" s="245" t="s">
        <v>296</v>
      </c>
      <c r="C76" s="212">
        <f>SUM(F76:V76)</f>
        <v>0</v>
      </c>
      <c r="D76" s="30"/>
      <c r="E76" s="207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244"/>
      <c r="X76" s="169"/>
    </row>
    <row r="77" spans="1:26" outlineLevel="2" x14ac:dyDescent="0.3">
      <c r="A77" s="244"/>
      <c r="B77" s="245" t="s">
        <v>297</v>
      </c>
      <c r="C77" s="212">
        <f>SUM(F77:V77)</f>
        <v>0</v>
      </c>
      <c r="D77" s="30"/>
      <c r="E77" s="207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244"/>
      <c r="X77" s="169"/>
    </row>
    <row r="78" spans="1:26" outlineLevel="2" x14ac:dyDescent="0.3">
      <c r="A78" s="244"/>
      <c r="B78" s="245" t="s">
        <v>298</v>
      </c>
      <c r="C78" s="212">
        <f>SUM(F78:V78)</f>
        <v>0</v>
      </c>
      <c r="D78" s="30"/>
      <c r="E78" s="207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244"/>
      <c r="X78" s="169"/>
    </row>
    <row r="79" spans="1:26" outlineLevel="2" x14ac:dyDescent="0.3">
      <c r="A79" s="244"/>
      <c r="B79" s="245" t="s">
        <v>299</v>
      </c>
      <c r="C79" s="212">
        <f>SUM(F79:V79)</f>
        <v>0</v>
      </c>
      <c r="D79" s="30"/>
      <c r="E79" s="207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244"/>
      <c r="X79" s="169"/>
    </row>
    <row r="80" spans="1:26" s="190" customFormat="1" ht="16.2" customHeight="1" outlineLevel="1" x14ac:dyDescent="0.3">
      <c r="A80" s="178" t="s">
        <v>300</v>
      </c>
      <c r="B80" s="248" t="s">
        <v>301</v>
      </c>
      <c r="C80" s="221">
        <f>SUBTOTAL(9,C81:C101)</f>
        <v>0</v>
      </c>
      <c r="D80" s="221">
        <f t="shared" ref="D80:V80" si="36">SUBTOTAL(9,D81:D101)</f>
        <v>0</v>
      </c>
      <c r="E80" s="249">
        <f t="shared" si="36"/>
        <v>0</v>
      </c>
      <c r="F80" s="221">
        <f t="shared" si="36"/>
        <v>0</v>
      </c>
      <c r="G80" s="221">
        <f t="shared" si="36"/>
        <v>0</v>
      </c>
      <c r="H80" s="221">
        <f t="shared" si="36"/>
        <v>0</v>
      </c>
      <c r="I80" s="221">
        <f t="shared" si="36"/>
        <v>0</v>
      </c>
      <c r="J80" s="221">
        <f t="shared" si="36"/>
        <v>0</v>
      </c>
      <c r="K80" s="221">
        <f t="shared" si="36"/>
        <v>0</v>
      </c>
      <c r="L80" s="221">
        <f t="shared" si="36"/>
        <v>0</v>
      </c>
      <c r="M80" s="221">
        <f t="shared" si="36"/>
        <v>0</v>
      </c>
      <c r="N80" s="221">
        <f t="shared" si="36"/>
        <v>0</v>
      </c>
      <c r="O80" s="221">
        <f t="shared" si="36"/>
        <v>0</v>
      </c>
      <c r="P80" s="221">
        <f t="shared" si="36"/>
        <v>0</v>
      </c>
      <c r="Q80" s="221">
        <f t="shared" si="36"/>
        <v>0</v>
      </c>
      <c r="R80" s="221">
        <f t="shared" si="36"/>
        <v>0</v>
      </c>
      <c r="S80" s="221">
        <f t="shared" si="36"/>
        <v>0</v>
      </c>
      <c r="T80" s="221">
        <f t="shared" si="36"/>
        <v>0</v>
      </c>
      <c r="U80" s="221">
        <f t="shared" si="36"/>
        <v>0</v>
      </c>
      <c r="V80" s="221">
        <f t="shared" si="36"/>
        <v>0</v>
      </c>
      <c r="W80" s="250" t="s">
        <v>302</v>
      </c>
      <c r="X80" s="248"/>
      <c r="Z80" s="330" t="b">
        <f>SUM(F80:V80)=SUM(C81:C101)</f>
        <v>1</v>
      </c>
    </row>
    <row r="81" spans="1:24" outlineLevel="2" x14ac:dyDescent="0.3">
      <c r="A81" s="244"/>
      <c r="B81" s="245" t="s">
        <v>303</v>
      </c>
      <c r="C81" s="212">
        <f t="shared" ref="C81:C101" si="37">SUM(F81:V81)</f>
        <v>0</v>
      </c>
      <c r="D81" s="30"/>
      <c r="E81" s="207"/>
      <c r="F81" s="30"/>
      <c r="G81" s="30"/>
      <c r="H81" s="243"/>
      <c r="I81" s="30"/>
      <c r="J81" s="30"/>
      <c r="K81" s="30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4"/>
      <c r="X81" s="169"/>
    </row>
    <row r="82" spans="1:24" outlineLevel="2" x14ac:dyDescent="0.3">
      <c r="A82" s="244"/>
      <c r="B82" s="245" t="s">
        <v>304</v>
      </c>
      <c r="C82" s="212">
        <f t="shared" si="37"/>
        <v>0</v>
      </c>
      <c r="D82" s="30"/>
      <c r="E82" s="207"/>
      <c r="F82" s="30"/>
      <c r="G82" s="30"/>
      <c r="H82" s="243"/>
      <c r="I82" s="30"/>
      <c r="J82" s="30"/>
      <c r="K82" s="30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4"/>
      <c r="X82" s="169"/>
    </row>
    <row r="83" spans="1:24" outlineLevel="2" x14ac:dyDescent="0.3">
      <c r="A83" s="244"/>
      <c r="B83" s="245" t="s">
        <v>305</v>
      </c>
      <c r="C83" s="212">
        <f t="shared" si="37"/>
        <v>0</v>
      </c>
      <c r="D83" s="30"/>
      <c r="E83" s="207"/>
      <c r="F83" s="30"/>
      <c r="G83" s="30"/>
      <c r="H83" s="243"/>
      <c r="I83" s="30"/>
      <c r="J83" s="30"/>
      <c r="K83" s="30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4"/>
      <c r="X83" s="169"/>
    </row>
    <row r="84" spans="1:24" outlineLevel="2" x14ac:dyDescent="0.3">
      <c r="A84" s="244"/>
      <c r="B84" s="245" t="s">
        <v>306</v>
      </c>
      <c r="C84" s="212">
        <f t="shared" si="37"/>
        <v>0</v>
      </c>
      <c r="D84" s="30"/>
      <c r="E84" s="207"/>
      <c r="F84" s="30"/>
      <c r="G84" s="30"/>
      <c r="H84" s="243"/>
      <c r="I84" s="30"/>
      <c r="J84" s="30"/>
      <c r="K84" s="30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4"/>
      <c r="X84" s="169"/>
    </row>
    <row r="85" spans="1:24" outlineLevel="2" x14ac:dyDescent="0.3">
      <c r="A85" s="244"/>
      <c r="B85" s="245" t="s">
        <v>307</v>
      </c>
      <c r="C85" s="212">
        <f t="shared" si="37"/>
        <v>0</v>
      </c>
      <c r="D85" s="30"/>
      <c r="E85" s="207"/>
      <c r="F85" s="30"/>
      <c r="G85" s="30"/>
      <c r="H85" s="243"/>
      <c r="I85" s="30"/>
      <c r="J85" s="30"/>
      <c r="K85" s="30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4"/>
      <c r="X85" s="169"/>
    </row>
    <row r="86" spans="1:24" outlineLevel="2" x14ac:dyDescent="0.3">
      <c r="A86" s="244"/>
      <c r="B86" s="245" t="s">
        <v>308</v>
      </c>
      <c r="C86" s="212">
        <f t="shared" si="37"/>
        <v>0</v>
      </c>
      <c r="D86" s="30"/>
      <c r="E86" s="207"/>
      <c r="F86" s="30"/>
      <c r="G86" s="30"/>
      <c r="H86" s="243"/>
      <c r="I86" s="30"/>
      <c r="J86" s="30"/>
      <c r="K86" s="30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4"/>
      <c r="X86" s="169"/>
    </row>
    <row r="87" spans="1:24" outlineLevel="2" x14ac:dyDescent="0.3">
      <c r="A87" s="244"/>
      <c r="B87" s="245" t="s">
        <v>309</v>
      </c>
      <c r="C87" s="212">
        <f t="shared" si="37"/>
        <v>0</v>
      </c>
      <c r="D87" s="30"/>
      <c r="E87" s="207"/>
      <c r="F87" s="30"/>
      <c r="G87" s="30"/>
      <c r="H87" s="243"/>
      <c r="I87" s="30"/>
      <c r="J87" s="30"/>
      <c r="K87" s="30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4"/>
      <c r="X87" s="169"/>
    </row>
    <row r="88" spans="1:24" outlineLevel="2" x14ac:dyDescent="0.3">
      <c r="A88" s="244"/>
      <c r="B88" s="245" t="s">
        <v>310</v>
      </c>
      <c r="C88" s="212">
        <f t="shared" si="37"/>
        <v>0</v>
      </c>
      <c r="D88" s="30"/>
      <c r="E88" s="207"/>
      <c r="F88" s="30"/>
      <c r="G88" s="30"/>
      <c r="H88" s="243"/>
      <c r="I88" s="30"/>
      <c r="J88" s="30"/>
      <c r="K88" s="30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4"/>
      <c r="X88" s="169"/>
    </row>
    <row r="89" spans="1:24" outlineLevel="2" x14ac:dyDescent="0.3">
      <c r="A89" s="244"/>
      <c r="B89" s="245" t="s">
        <v>311</v>
      </c>
      <c r="C89" s="212">
        <f t="shared" si="37"/>
        <v>0</v>
      </c>
      <c r="D89" s="30"/>
      <c r="E89" s="207"/>
      <c r="F89" s="30"/>
      <c r="G89" s="30"/>
      <c r="H89" s="243"/>
      <c r="I89" s="30"/>
      <c r="J89" s="30"/>
      <c r="K89" s="30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4"/>
      <c r="X89" s="169"/>
    </row>
    <row r="90" spans="1:24" outlineLevel="2" x14ac:dyDescent="0.3">
      <c r="A90" s="244"/>
      <c r="B90" s="245" t="s">
        <v>312</v>
      </c>
      <c r="C90" s="212">
        <f t="shared" si="37"/>
        <v>0</v>
      </c>
      <c r="D90" s="30"/>
      <c r="E90" s="207"/>
      <c r="F90" s="30"/>
      <c r="G90" s="30"/>
      <c r="H90" s="243"/>
      <c r="I90" s="30"/>
      <c r="J90" s="30"/>
      <c r="K90" s="30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4"/>
      <c r="X90" s="169"/>
    </row>
    <row r="91" spans="1:24" outlineLevel="2" x14ac:dyDescent="0.3">
      <c r="A91" s="244"/>
      <c r="B91" s="245" t="s">
        <v>313</v>
      </c>
      <c r="C91" s="212">
        <f t="shared" si="37"/>
        <v>0</v>
      </c>
      <c r="D91" s="30"/>
      <c r="E91" s="207"/>
      <c r="F91" s="30"/>
      <c r="G91" s="30"/>
      <c r="H91" s="243"/>
      <c r="I91" s="30"/>
      <c r="J91" s="30"/>
      <c r="K91" s="30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4"/>
      <c r="X91" s="169"/>
    </row>
    <row r="92" spans="1:24" outlineLevel="2" x14ac:dyDescent="0.3">
      <c r="A92" s="244"/>
      <c r="B92" s="245" t="s">
        <v>314</v>
      </c>
      <c r="C92" s="212">
        <f t="shared" si="37"/>
        <v>0</v>
      </c>
      <c r="D92" s="30"/>
      <c r="E92" s="207"/>
      <c r="F92" s="30"/>
      <c r="G92" s="30"/>
      <c r="H92" s="243"/>
      <c r="I92" s="30"/>
      <c r="J92" s="30"/>
      <c r="K92" s="30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4"/>
      <c r="X92" s="169"/>
    </row>
    <row r="93" spans="1:24" outlineLevel="2" x14ac:dyDescent="0.3">
      <c r="A93" s="244"/>
      <c r="B93" s="245" t="s">
        <v>315</v>
      </c>
      <c r="C93" s="212">
        <f t="shared" si="37"/>
        <v>0</v>
      </c>
      <c r="D93" s="30"/>
      <c r="E93" s="207"/>
      <c r="F93" s="30"/>
      <c r="G93" s="30"/>
      <c r="H93" s="243"/>
      <c r="I93" s="30"/>
      <c r="J93" s="30"/>
      <c r="K93" s="30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4"/>
      <c r="X93" s="169"/>
    </row>
    <row r="94" spans="1:24" outlineLevel="2" x14ac:dyDescent="0.3">
      <c r="A94" s="244"/>
      <c r="B94" s="245" t="s">
        <v>316</v>
      </c>
      <c r="C94" s="212">
        <f t="shared" si="37"/>
        <v>0</v>
      </c>
      <c r="D94" s="30"/>
      <c r="E94" s="207"/>
      <c r="F94" s="30"/>
      <c r="G94" s="30"/>
      <c r="H94" s="243"/>
      <c r="I94" s="30"/>
      <c r="J94" s="30"/>
      <c r="K94" s="30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4"/>
      <c r="X94" s="169"/>
    </row>
    <row r="95" spans="1:24" outlineLevel="2" x14ac:dyDescent="0.3">
      <c r="A95" s="244"/>
      <c r="B95" s="245" t="s">
        <v>317</v>
      </c>
      <c r="C95" s="212">
        <f t="shared" si="37"/>
        <v>0</v>
      </c>
      <c r="D95" s="30"/>
      <c r="E95" s="207"/>
      <c r="F95" s="30"/>
      <c r="G95" s="30"/>
      <c r="H95" s="243"/>
      <c r="I95" s="30"/>
      <c r="J95" s="30"/>
      <c r="K95" s="30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4"/>
      <c r="X95" s="169"/>
    </row>
    <row r="96" spans="1:24" outlineLevel="2" x14ac:dyDescent="0.3">
      <c r="A96" s="244"/>
      <c r="B96" s="245" t="s">
        <v>318</v>
      </c>
      <c r="C96" s="212">
        <f t="shared" si="37"/>
        <v>0</v>
      </c>
      <c r="D96" s="30"/>
      <c r="E96" s="207"/>
      <c r="F96" s="30"/>
      <c r="G96" s="30"/>
      <c r="H96" s="243"/>
      <c r="I96" s="30"/>
      <c r="J96" s="30"/>
      <c r="K96" s="30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4"/>
      <c r="X96" s="169"/>
    </row>
    <row r="97" spans="1:26" outlineLevel="2" x14ac:dyDescent="0.3">
      <c r="A97" s="244"/>
      <c r="B97" s="245" t="s">
        <v>319</v>
      </c>
      <c r="C97" s="212">
        <f t="shared" si="37"/>
        <v>0</v>
      </c>
      <c r="D97" s="30"/>
      <c r="E97" s="207"/>
      <c r="F97" s="30"/>
      <c r="G97" s="30"/>
      <c r="H97" s="243"/>
      <c r="I97" s="30"/>
      <c r="J97" s="30"/>
      <c r="K97" s="30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4"/>
      <c r="X97" s="169"/>
    </row>
    <row r="98" spans="1:26" outlineLevel="2" x14ac:dyDescent="0.3">
      <c r="A98" s="244"/>
      <c r="B98" s="245" t="s">
        <v>320</v>
      </c>
      <c r="C98" s="212">
        <f t="shared" si="37"/>
        <v>0</v>
      </c>
      <c r="D98" s="30"/>
      <c r="E98" s="207"/>
      <c r="F98" s="30"/>
      <c r="G98" s="30"/>
      <c r="H98" s="243"/>
      <c r="I98" s="30"/>
      <c r="J98" s="30"/>
      <c r="K98" s="30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4"/>
      <c r="X98" s="169"/>
    </row>
    <row r="99" spans="1:26" outlineLevel="2" x14ac:dyDescent="0.3">
      <c r="A99" s="244"/>
      <c r="B99" s="245" t="s">
        <v>321</v>
      </c>
      <c r="C99" s="212">
        <f t="shared" si="37"/>
        <v>0</v>
      </c>
      <c r="D99" s="30"/>
      <c r="E99" s="207"/>
      <c r="F99" s="30"/>
      <c r="G99" s="30"/>
      <c r="H99" s="243"/>
      <c r="I99" s="30"/>
      <c r="J99" s="30"/>
      <c r="K99" s="30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4"/>
      <c r="X99" s="169"/>
    </row>
    <row r="100" spans="1:26" outlineLevel="2" x14ac:dyDescent="0.3">
      <c r="A100" s="244"/>
      <c r="B100" s="245" t="s">
        <v>322</v>
      </c>
      <c r="C100" s="212">
        <f t="shared" si="37"/>
        <v>0</v>
      </c>
      <c r="D100" s="30"/>
      <c r="E100" s="207"/>
      <c r="F100" s="30"/>
      <c r="G100" s="30"/>
      <c r="H100" s="243"/>
      <c r="I100" s="30"/>
      <c r="J100" s="30"/>
      <c r="K100" s="30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4"/>
      <c r="X100" s="169"/>
    </row>
    <row r="101" spans="1:26" outlineLevel="2" x14ac:dyDescent="0.3">
      <c r="A101" s="244"/>
      <c r="B101" s="245" t="s">
        <v>299</v>
      </c>
      <c r="C101" s="212">
        <f t="shared" si="37"/>
        <v>0</v>
      </c>
      <c r="D101" s="30"/>
      <c r="E101" s="207"/>
      <c r="F101" s="30"/>
      <c r="G101" s="30"/>
      <c r="H101" s="243"/>
      <c r="I101" s="30"/>
      <c r="J101" s="30"/>
      <c r="K101" s="30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4"/>
      <c r="X101" s="169"/>
    </row>
    <row r="102" spans="1:26" s="190" customFormat="1" ht="15" customHeight="1" outlineLevel="1" x14ac:dyDescent="0.3">
      <c r="A102" s="178" t="s">
        <v>323</v>
      </c>
      <c r="B102" s="248" t="s">
        <v>324</v>
      </c>
      <c r="C102" s="221">
        <f>SUBTOTAL(9,C103:C123)</f>
        <v>0</v>
      </c>
      <c r="D102" s="221">
        <f t="shared" ref="D102:V102" si="38">SUBTOTAL(9,D103:D123)</f>
        <v>0</v>
      </c>
      <c r="E102" s="249">
        <f t="shared" si="38"/>
        <v>0</v>
      </c>
      <c r="F102" s="221">
        <f t="shared" si="38"/>
        <v>0</v>
      </c>
      <c r="G102" s="221">
        <f>SUBTOTAL(9,G103:G123)</f>
        <v>0</v>
      </c>
      <c r="H102" s="221">
        <f>SUBTOTAL(9,H103:H123)</f>
        <v>0</v>
      </c>
      <c r="I102" s="221">
        <f>SUBTOTAL(9,I103:I123)</f>
        <v>0</v>
      </c>
      <c r="J102" s="221">
        <f>SUBTOTAL(9,J103:J123)</f>
        <v>0</v>
      </c>
      <c r="K102" s="221">
        <f t="shared" si="38"/>
        <v>0</v>
      </c>
      <c r="L102" s="221">
        <f t="shared" si="38"/>
        <v>0</v>
      </c>
      <c r="M102" s="221">
        <f t="shared" si="38"/>
        <v>0</v>
      </c>
      <c r="N102" s="221">
        <f t="shared" si="38"/>
        <v>0</v>
      </c>
      <c r="O102" s="221">
        <f t="shared" si="38"/>
        <v>0</v>
      </c>
      <c r="P102" s="221">
        <f t="shared" si="38"/>
        <v>0</v>
      </c>
      <c r="Q102" s="221">
        <f t="shared" si="38"/>
        <v>0</v>
      </c>
      <c r="R102" s="221">
        <f t="shared" si="38"/>
        <v>0</v>
      </c>
      <c r="S102" s="221">
        <f t="shared" si="38"/>
        <v>0</v>
      </c>
      <c r="T102" s="221">
        <f t="shared" si="38"/>
        <v>0</v>
      </c>
      <c r="U102" s="221">
        <f t="shared" si="38"/>
        <v>0</v>
      </c>
      <c r="V102" s="221">
        <f t="shared" si="38"/>
        <v>0</v>
      </c>
      <c r="W102" s="250" t="s">
        <v>302</v>
      </c>
      <c r="X102" s="248"/>
      <c r="Z102" s="330" t="b">
        <f>SUM(F102:V102)=SUM(C103:C123)</f>
        <v>1</v>
      </c>
    </row>
    <row r="103" spans="1:26" outlineLevel="2" x14ac:dyDescent="0.3">
      <c r="A103" s="244"/>
      <c r="B103" s="245" t="s">
        <v>325</v>
      </c>
      <c r="C103" s="212">
        <f t="shared" ref="C103:C123" si="39">SUM(F103:V103)</f>
        <v>0</v>
      </c>
      <c r="D103" s="30"/>
      <c r="E103" s="207"/>
      <c r="F103" s="30"/>
      <c r="G103" s="30"/>
      <c r="H103" s="243"/>
      <c r="I103" s="243"/>
      <c r="J103" s="243"/>
      <c r="K103" s="243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244"/>
      <c r="X103" s="169"/>
    </row>
    <row r="104" spans="1:26" outlineLevel="2" x14ac:dyDescent="0.3">
      <c r="A104" s="244"/>
      <c r="B104" s="245" t="s">
        <v>326</v>
      </c>
      <c r="C104" s="212">
        <f t="shared" si="39"/>
        <v>0</v>
      </c>
      <c r="D104" s="30"/>
      <c r="E104" s="207"/>
      <c r="F104" s="30"/>
      <c r="G104" s="30"/>
      <c r="H104" s="243"/>
      <c r="I104" s="243"/>
      <c r="J104" s="243"/>
      <c r="K104" s="243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244"/>
      <c r="X104" s="169"/>
    </row>
    <row r="105" spans="1:26" outlineLevel="2" x14ac:dyDescent="0.3">
      <c r="A105" s="244"/>
      <c r="B105" s="245" t="s">
        <v>305</v>
      </c>
      <c r="C105" s="212">
        <f t="shared" si="39"/>
        <v>0</v>
      </c>
      <c r="D105" s="30"/>
      <c r="E105" s="207"/>
      <c r="F105" s="30"/>
      <c r="G105" s="30"/>
      <c r="H105" s="243"/>
      <c r="I105" s="243"/>
      <c r="J105" s="243"/>
      <c r="K105" s="243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244"/>
      <c r="X105" s="169"/>
    </row>
    <row r="106" spans="1:26" outlineLevel="2" x14ac:dyDescent="0.3">
      <c r="A106" s="244"/>
      <c r="B106" s="245" t="s">
        <v>306</v>
      </c>
      <c r="C106" s="212">
        <f t="shared" si="39"/>
        <v>0</v>
      </c>
      <c r="D106" s="30"/>
      <c r="E106" s="207"/>
      <c r="F106" s="30"/>
      <c r="G106" s="30"/>
      <c r="H106" s="243"/>
      <c r="I106" s="243"/>
      <c r="J106" s="243"/>
      <c r="K106" s="243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244"/>
      <c r="X106" s="169"/>
    </row>
    <row r="107" spans="1:26" outlineLevel="2" x14ac:dyDescent="0.3">
      <c r="A107" s="244"/>
      <c r="B107" s="245" t="s">
        <v>307</v>
      </c>
      <c r="C107" s="212">
        <f t="shared" si="39"/>
        <v>0</v>
      </c>
      <c r="D107" s="30"/>
      <c r="E107" s="207"/>
      <c r="F107" s="30"/>
      <c r="G107" s="30"/>
      <c r="H107" s="243"/>
      <c r="I107" s="243"/>
      <c r="J107" s="243"/>
      <c r="K107" s="243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244"/>
      <c r="X107" s="169"/>
    </row>
    <row r="108" spans="1:26" outlineLevel="2" x14ac:dyDescent="0.3">
      <c r="A108" s="244"/>
      <c r="B108" s="245" t="s">
        <v>308</v>
      </c>
      <c r="C108" s="212">
        <f t="shared" si="39"/>
        <v>0</v>
      </c>
      <c r="D108" s="30"/>
      <c r="E108" s="207"/>
      <c r="F108" s="30"/>
      <c r="G108" s="30"/>
      <c r="H108" s="243"/>
      <c r="I108" s="243"/>
      <c r="J108" s="243"/>
      <c r="K108" s="243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244"/>
      <c r="X108" s="169"/>
    </row>
    <row r="109" spans="1:26" outlineLevel="2" x14ac:dyDescent="0.3">
      <c r="A109" s="244"/>
      <c r="B109" s="245" t="s">
        <v>327</v>
      </c>
      <c r="C109" s="212">
        <f t="shared" si="39"/>
        <v>0</v>
      </c>
      <c r="D109" s="30"/>
      <c r="E109" s="207"/>
      <c r="F109" s="30"/>
      <c r="G109" s="30"/>
      <c r="H109" s="243"/>
      <c r="I109" s="243"/>
      <c r="J109" s="243"/>
      <c r="K109" s="243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244"/>
      <c r="X109" s="169"/>
    </row>
    <row r="110" spans="1:26" outlineLevel="2" x14ac:dyDescent="0.3">
      <c r="A110" s="244"/>
      <c r="B110" s="245" t="s">
        <v>328</v>
      </c>
      <c r="C110" s="212">
        <f t="shared" si="39"/>
        <v>0</v>
      </c>
      <c r="D110" s="30"/>
      <c r="E110" s="207"/>
      <c r="F110" s="30"/>
      <c r="G110" s="30"/>
      <c r="H110" s="243"/>
      <c r="I110" s="243"/>
      <c r="J110" s="243"/>
      <c r="K110" s="243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244"/>
      <c r="X110" s="169"/>
    </row>
    <row r="111" spans="1:26" outlineLevel="2" x14ac:dyDescent="0.3">
      <c r="A111" s="244"/>
      <c r="B111" s="245" t="s">
        <v>329</v>
      </c>
      <c r="C111" s="212">
        <f t="shared" si="39"/>
        <v>0</v>
      </c>
      <c r="D111" s="30"/>
      <c r="E111" s="207"/>
      <c r="F111" s="30"/>
      <c r="G111" s="30"/>
      <c r="H111" s="243"/>
      <c r="I111" s="243"/>
      <c r="J111" s="243"/>
      <c r="K111" s="243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244"/>
      <c r="X111" s="169"/>
    </row>
    <row r="112" spans="1:26" outlineLevel="2" x14ac:dyDescent="0.3">
      <c r="A112" s="244"/>
      <c r="B112" s="245" t="s">
        <v>312</v>
      </c>
      <c r="C112" s="212">
        <f t="shared" si="39"/>
        <v>0</v>
      </c>
      <c r="D112" s="30"/>
      <c r="E112" s="207"/>
      <c r="F112" s="30"/>
      <c r="G112" s="30"/>
      <c r="H112" s="243"/>
      <c r="I112" s="243"/>
      <c r="J112" s="243"/>
      <c r="K112" s="243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244"/>
      <c r="X112" s="169"/>
    </row>
    <row r="113" spans="1:26" outlineLevel="2" x14ac:dyDescent="0.3">
      <c r="A113" s="244"/>
      <c r="B113" s="245" t="s">
        <v>313</v>
      </c>
      <c r="C113" s="212">
        <f t="shared" si="39"/>
        <v>0</v>
      </c>
      <c r="D113" s="30"/>
      <c r="E113" s="207"/>
      <c r="F113" s="30"/>
      <c r="G113" s="30"/>
      <c r="H113" s="243"/>
      <c r="I113" s="243"/>
      <c r="J113" s="243"/>
      <c r="K113" s="243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244"/>
      <c r="X113" s="169"/>
    </row>
    <row r="114" spans="1:26" outlineLevel="2" x14ac:dyDescent="0.3">
      <c r="A114" s="244"/>
      <c r="B114" s="245" t="s">
        <v>314</v>
      </c>
      <c r="C114" s="212">
        <f t="shared" si="39"/>
        <v>0</v>
      </c>
      <c r="D114" s="30"/>
      <c r="E114" s="207"/>
      <c r="F114" s="30"/>
      <c r="G114" s="30"/>
      <c r="H114" s="243"/>
      <c r="I114" s="243"/>
      <c r="J114" s="243"/>
      <c r="K114" s="243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244"/>
      <c r="X114" s="169"/>
    </row>
    <row r="115" spans="1:26" outlineLevel="2" x14ac:dyDescent="0.3">
      <c r="A115" s="244"/>
      <c r="B115" s="245" t="s">
        <v>315</v>
      </c>
      <c r="C115" s="212">
        <f t="shared" si="39"/>
        <v>0</v>
      </c>
      <c r="D115" s="30"/>
      <c r="E115" s="207"/>
      <c r="F115" s="30"/>
      <c r="G115" s="30"/>
      <c r="H115" s="243"/>
      <c r="I115" s="243"/>
      <c r="J115" s="243"/>
      <c r="K115" s="243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244"/>
      <c r="X115" s="169"/>
    </row>
    <row r="116" spans="1:26" outlineLevel="2" x14ac:dyDescent="0.3">
      <c r="A116" s="244"/>
      <c r="B116" s="245" t="s">
        <v>330</v>
      </c>
      <c r="C116" s="212">
        <f t="shared" si="39"/>
        <v>0</v>
      </c>
      <c r="D116" s="30"/>
      <c r="E116" s="207"/>
      <c r="F116" s="30"/>
      <c r="G116" s="30"/>
      <c r="H116" s="243"/>
      <c r="I116" s="243"/>
      <c r="J116" s="243"/>
      <c r="K116" s="243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244"/>
      <c r="X116" s="169"/>
    </row>
    <row r="117" spans="1:26" outlineLevel="2" x14ac:dyDescent="0.3">
      <c r="A117" s="244"/>
      <c r="B117" s="245" t="s">
        <v>331</v>
      </c>
      <c r="C117" s="212">
        <f t="shared" si="39"/>
        <v>0</v>
      </c>
      <c r="D117" s="30"/>
      <c r="E117" s="207"/>
      <c r="F117" s="30"/>
      <c r="G117" s="30"/>
      <c r="H117" s="243"/>
      <c r="I117" s="243"/>
      <c r="J117" s="243"/>
      <c r="K117" s="243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244"/>
      <c r="X117" s="169"/>
    </row>
    <row r="118" spans="1:26" outlineLevel="2" x14ac:dyDescent="0.3">
      <c r="A118" s="244"/>
      <c r="B118" s="245" t="s">
        <v>332</v>
      </c>
      <c r="C118" s="212">
        <f t="shared" si="39"/>
        <v>0</v>
      </c>
      <c r="D118" s="30"/>
      <c r="E118" s="207"/>
      <c r="F118" s="30"/>
      <c r="G118" s="30"/>
      <c r="H118" s="243"/>
      <c r="I118" s="243"/>
      <c r="J118" s="243"/>
      <c r="K118" s="243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244"/>
      <c r="X118" s="169" t="s">
        <v>333</v>
      </c>
    </row>
    <row r="119" spans="1:26" outlineLevel="2" x14ac:dyDescent="0.3">
      <c r="A119" s="244"/>
      <c r="B119" s="245" t="s">
        <v>334</v>
      </c>
      <c r="C119" s="212">
        <f t="shared" si="39"/>
        <v>0</v>
      </c>
      <c r="D119" s="30"/>
      <c r="E119" s="207"/>
      <c r="F119" s="30"/>
      <c r="G119" s="30"/>
      <c r="H119" s="243"/>
      <c r="I119" s="243"/>
      <c r="J119" s="243"/>
      <c r="K119" s="243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244"/>
      <c r="X119" s="169"/>
    </row>
    <row r="120" spans="1:26" outlineLevel="2" x14ac:dyDescent="0.3">
      <c r="A120" s="244"/>
      <c r="B120" s="245" t="s">
        <v>320</v>
      </c>
      <c r="C120" s="212">
        <f t="shared" si="39"/>
        <v>0</v>
      </c>
      <c r="D120" s="30"/>
      <c r="E120" s="207"/>
      <c r="F120" s="30"/>
      <c r="G120" s="30"/>
      <c r="H120" s="243"/>
      <c r="I120" s="243"/>
      <c r="J120" s="243"/>
      <c r="K120" s="243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244"/>
      <c r="X120" s="169"/>
    </row>
    <row r="121" spans="1:26" outlineLevel="2" x14ac:dyDescent="0.3">
      <c r="A121" s="244"/>
      <c r="B121" s="245" t="s">
        <v>335</v>
      </c>
      <c r="C121" s="212">
        <f t="shared" si="39"/>
        <v>0</v>
      </c>
      <c r="D121" s="30"/>
      <c r="E121" s="207"/>
      <c r="F121" s="30"/>
      <c r="G121" s="30"/>
      <c r="H121" s="243"/>
      <c r="I121" s="243"/>
      <c r="J121" s="243"/>
      <c r="K121" s="243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244"/>
      <c r="X121" s="169"/>
    </row>
    <row r="122" spans="1:26" outlineLevel="2" x14ac:dyDescent="0.3">
      <c r="A122" s="244"/>
      <c r="B122" s="245" t="s">
        <v>336</v>
      </c>
      <c r="C122" s="212">
        <f t="shared" si="39"/>
        <v>0</v>
      </c>
      <c r="D122" s="30"/>
      <c r="E122" s="207"/>
      <c r="F122" s="30"/>
      <c r="G122" s="30"/>
      <c r="H122" s="243"/>
      <c r="I122" s="243"/>
      <c r="J122" s="243"/>
      <c r="K122" s="243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244"/>
      <c r="X122" s="169"/>
    </row>
    <row r="123" spans="1:26" outlineLevel="2" x14ac:dyDescent="0.3">
      <c r="A123" s="244"/>
      <c r="B123" s="245" t="s">
        <v>299</v>
      </c>
      <c r="C123" s="212">
        <f t="shared" si="39"/>
        <v>0</v>
      </c>
      <c r="D123" s="30"/>
      <c r="E123" s="207"/>
      <c r="F123" s="30"/>
      <c r="G123" s="30"/>
      <c r="H123" s="243"/>
      <c r="I123" s="243"/>
      <c r="J123" s="243"/>
      <c r="K123" s="243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244"/>
      <c r="X123" s="169"/>
    </row>
    <row r="124" spans="1:26" s="190" customFormat="1" x14ac:dyDescent="0.3">
      <c r="A124" s="192"/>
      <c r="B124" s="189" t="s">
        <v>54</v>
      </c>
      <c r="C124" s="193">
        <f>SUBTOTAL(9,C125:C202)</f>
        <v>0</v>
      </c>
      <c r="D124" s="193">
        <f t="shared" ref="D124:V124" si="40">SUBTOTAL(9,D125:D202)</f>
        <v>0</v>
      </c>
      <c r="E124" s="217">
        <f t="shared" si="40"/>
        <v>0</v>
      </c>
      <c r="F124" s="193">
        <f t="shared" si="40"/>
        <v>0</v>
      </c>
      <c r="G124" s="193">
        <f t="shared" si="40"/>
        <v>0</v>
      </c>
      <c r="H124" s="193">
        <f t="shared" si="40"/>
        <v>0</v>
      </c>
      <c r="I124" s="193">
        <f t="shared" si="40"/>
        <v>0</v>
      </c>
      <c r="J124" s="193">
        <f t="shared" si="40"/>
        <v>0</v>
      </c>
      <c r="K124" s="193">
        <f t="shared" si="40"/>
        <v>0</v>
      </c>
      <c r="L124" s="193">
        <f t="shared" si="40"/>
        <v>0</v>
      </c>
      <c r="M124" s="193">
        <f t="shared" si="40"/>
        <v>0</v>
      </c>
      <c r="N124" s="193">
        <f t="shared" si="40"/>
        <v>0</v>
      </c>
      <c r="O124" s="193">
        <f t="shared" si="40"/>
        <v>0</v>
      </c>
      <c r="P124" s="193">
        <f t="shared" si="40"/>
        <v>0</v>
      </c>
      <c r="Q124" s="193">
        <f t="shared" si="40"/>
        <v>0</v>
      </c>
      <c r="R124" s="193">
        <f t="shared" si="40"/>
        <v>0</v>
      </c>
      <c r="S124" s="193">
        <f t="shared" si="40"/>
        <v>0</v>
      </c>
      <c r="T124" s="193">
        <f t="shared" si="40"/>
        <v>0</v>
      </c>
      <c r="U124" s="193">
        <f t="shared" si="40"/>
        <v>0</v>
      </c>
      <c r="V124" s="193">
        <f t="shared" si="40"/>
        <v>0</v>
      </c>
      <c r="W124" s="192"/>
      <c r="X124" s="189"/>
      <c r="Z124" s="330" t="b">
        <f>SUM(F124:V124)=SUM(C125,C143,C159,C161,C170,C177,C179,C191,C201)</f>
        <v>1</v>
      </c>
    </row>
    <row r="125" spans="1:26" s="190" customFormat="1" ht="15" customHeight="1" outlineLevel="1" x14ac:dyDescent="0.3">
      <c r="A125" s="178" t="s">
        <v>337</v>
      </c>
      <c r="B125" s="248" t="s">
        <v>338</v>
      </c>
      <c r="C125" s="221">
        <f>SUBTOTAL(9,C126:C142)</f>
        <v>0</v>
      </c>
      <c r="D125" s="221">
        <f t="shared" ref="D125:V125" si="41">SUBTOTAL(9,D126:D142)</f>
        <v>0</v>
      </c>
      <c r="E125" s="249">
        <f t="shared" si="41"/>
        <v>0</v>
      </c>
      <c r="F125" s="221">
        <f t="shared" si="41"/>
        <v>0</v>
      </c>
      <c r="G125" s="221">
        <f t="shared" si="41"/>
        <v>0</v>
      </c>
      <c r="H125" s="221">
        <f t="shared" si="41"/>
        <v>0</v>
      </c>
      <c r="I125" s="221">
        <f t="shared" si="41"/>
        <v>0</v>
      </c>
      <c r="J125" s="221">
        <f t="shared" si="41"/>
        <v>0</v>
      </c>
      <c r="K125" s="221">
        <f t="shared" si="41"/>
        <v>0</v>
      </c>
      <c r="L125" s="221">
        <f t="shared" si="41"/>
        <v>0</v>
      </c>
      <c r="M125" s="221">
        <f t="shared" si="41"/>
        <v>0</v>
      </c>
      <c r="N125" s="221">
        <f t="shared" si="41"/>
        <v>0</v>
      </c>
      <c r="O125" s="221">
        <f t="shared" si="41"/>
        <v>0</v>
      </c>
      <c r="P125" s="221">
        <f t="shared" si="41"/>
        <v>0</v>
      </c>
      <c r="Q125" s="221">
        <f t="shared" si="41"/>
        <v>0</v>
      </c>
      <c r="R125" s="221">
        <f t="shared" si="41"/>
        <v>0</v>
      </c>
      <c r="S125" s="221">
        <f t="shared" si="41"/>
        <v>0</v>
      </c>
      <c r="T125" s="221">
        <f t="shared" si="41"/>
        <v>0</v>
      </c>
      <c r="U125" s="221">
        <f t="shared" si="41"/>
        <v>0</v>
      </c>
      <c r="V125" s="221">
        <f t="shared" si="41"/>
        <v>0</v>
      </c>
      <c r="W125" s="250" t="s">
        <v>339</v>
      </c>
      <c r="X125" s="248"/>
      <c r="Z125" s="330" t="b">
        <f>SUM(F125:V125)=SUM(C126:C142)</f>
        <v>1</v>
      </c>
    </row>
    <row r="126" spans="1:26" outlineLevel="2" x14ac:dyDescent="0.3">
      <c r="A126" s="244"/>
      <c r="B126" s="245" t="s">
        <v>306</v>
      </c>
      <c r="C126" s="212">
        <f t="shared" ref="C126:C142" si="42">SUM(F126:V126)</f>
        <v>0</v>
      </c>
      <c r="D126" s="30"/>
      <c r="E126" s="207"/>
      <c r="F126" s="30"/>
      <c r="G126" s="243"/>
      <c r="H126" s="243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244"/>
      <c r="X126" s="169"/>
    </row>
    <row r="127" spans="1:26" ht="27.6" outlineLevel="2" x14ac:dyDescent="0.3">
      <c r="A127" s="244"/>
      <c r="B127" s="245" t="s">
        <v>340</v>
      </c>
      <c r="C127" s="212">
        <f t="shared" si="42"/>
        <v>0</v>
      </c>
      <c r="D127" s="30"/>
      <c r="E127" s="207"/>
      <c r="F127" s="30"/>
      <c r="G127" s="243"/>
      <c r="H127" s="243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244"/>
      <c r="X127" s="169" t="s">
        <v>119</v>
      </c>
    </row>
    <row r="128" spans="1:26" ht="27.6" outlineLevel="2" x14ac:dyDescent="0.3">
      <c r="A128" s="244"/>
      <c r="B128" s="245" t="s">
        <v>341</v>
      </c>
      <c r="C128" s="212">
        <f t="shared" si="42"/>
        <v>0</v>
      </c>
      <c r="D128" s="30"/>
      <c r="E128" s="207"/>
      <c r="F128" s="30"/>
      <c r="G128" s="243"/>
      <c r="H128" s="243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244"/>
      <c r="X128" s="169" t="s">
        <v>119</v>
      </c>
    </row>
    <row r="129" spans="1:26" ht="27.6" outlineLevel="2" x14ac:dyDescent="0.3">
      <c r="A129" s="244"/>
      <c r="B129" s="245" t="s">
        <v>342</v>
      </c>
      <c r="C129" s="212">
        <f t="shared" si="42"/>
        <v>0</v>
      </c>
      <c r="D129" s="30"/>
      <c r="E129" s="207"/>
      <c r="F129" s="30"/>
      <c r="G129" s="243"/>
      <c r="H129" s="243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244"/>
      <c r="X129" s="169" t="s">
        <v>119</v>
      </c>
    </row>
    <row r="130" spans="1:26" ht="27.6" outlineLevel="2" x14ac:dyDescent="0.3">
      <c r="A130" s="244"/>
      <c r="B130" s="245" t="s">
        <v>343</v>
      </c>
      <c r="C130" s="212">
        <f t="shared" si="42"/>
        <v>0</v>
      </c>
      <c r="D130" s="30"/>
      <c r="E130" s="207"/>
      <c r="F130" s="30"/>
      <c r="G130" s="243"/>
      <c r="H130" s="243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244"/>
      <c r="X130" s="169" t="s">
        <v>119</v>
      </c>
    </row>
    <row r="131" spans="1:26" outlineLevel="2" x14ac:dyDescent="0.3">
      <c r="A131" s="244"/>
      <c r="B131" s="245" t="s">
        <v>344</v>
      </c>
      <c r="C131" s="212">
        <f t="shared" si="42"/>
        <v>0</v>
      </c>
      <c r="D131" s="30"/>
      <c r="E131" s="207"/>
      <c r="F131" s="30"/>
      <c r="G131" s="243"/>
      <c r="H131" s="243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244"/>
      <c r="X131" s="169"/>
    </row>
    <row r="132" spans="1:26" outlineLevel="2" x14ac:dyDescent="0.3">
      <c r="A132" s="244"/>
      <c r="B132" s="245" t="s">
        <v>329</v>
      </c>
      <c r="C132" s="212">
        <f t="shared" si="42"/>
        <v>0</v>
      </c>
      <c r="D132" s="30"/>
      <c r="E132" s="207"/>
      <c r="F132" s="30"/>
      <c r="G132" s="243"/>
      <c r="H132" s="243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244"/>
      <c r="X132" s="169"/>
    </row>
    <row r="133" spans="1:26" outlineLevel="2" x14ac:dyDescent="0.3">
      <c r="A133" s="244"/>
      <c r="B133" s="245" t="s">
        <v>345</v>
      </c>
      <c r="C133" s="243">
        <f t="shared" si="42"/>
        <v>0</v>
      </c>
      <c r="D133" s="243"/>
      <c r="E133" s="280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4"/>
      <c r="X133" s="169" t="s">
        <v>346</v>
      </c>
    </row>
    <row r="134" spans="1:26" outlineLevel="2" x14ac:dyDescent="0.3">
      <c r="A134" s="244"/>
      <c r="B134" s="245" t="s">
        <v>347</v>
      </c>
      <c r="C134" s="243">
        <f t="shared" si="42"/>
        <v>0</v>
      </c>
      <c r="D134" s="243"/>
      <c r="E134" s="280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4"/>
      <c r="X134" s="169" t="s">
        <v>346</v>
      </c>
    </row>
    <row r="135" spans="1:26" outlineLevel="2" x14ac:dyDescent="0.3">
      <c r="A135" s="244"/>
      <c r="B135" s="245" t="s">
        <v>312</v>
      </c>
      <c r="C135" s="212">
        <f t="shared" si="42"/>
        <v>0</v>
      </c>
      <c r="D135" s="30"/>
      <c r="E135" s="207"/>
      <c r="F135" s="30"/>
      <c r="G135" s="243"/>
      <c r="H135" s="243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244"/>
      <c r="X135" s="169"/>
    </row>
    <row r="136" spans="1:26" outlineLevel="2" x14ac:dyDescent="0.3">
      <c r="A136" s="244"/>
      <c r="B136" s="245" t="s">
        <v>313</v>
      </c>
      <c r="C136" s="212">
        <f t="shared" si="42"/>
        <v>0</v>
      </c>
      <c r="D136" s="30"/>
      <c r="E136" s="207"/>
      <c r="F136" s="30"/>
      <c r="G136" s="243"/>
      <c r="H136" s="243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244"/>
      <c r="X136" s="169"/>
    </row>
    <row r="137" spans="1:26" outlineLevel="2" x14ac:dyDescent="0.3">
      <c r="A137" s="244"/>
      <c r="B137" s="245" t="s">
        <v>314</v>
      </c>
      <c r="C137" s="212">
        <f t="shared" si="42"/>
        <v>0</v>
      </c>
      <c r="D137" s="30"/>
      <c r="E137" s="207"/>
      <c r="F137" s="30"/>
      <c r="G137" s="243"/>
      <c r="H137" s="243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244"/>
      <c r="X137" s="169"/>
    </row>
    <row r="138" spans="1:26" outlineLevel="2" x14ac:dyDescent="0.3">
      <c r="A138" s="244"/>
      <c r="B138" s="245" t="s">
        <v>315</v>
      </c>
      <c r="C138" s="212">
        <f t="shared" si="42"/>
        <v>0</v>
      </c>
      <c r="D138" s="30"/>
      <c r="E138" s="207"/>
      <c r="F138" s="30"/>
      <c r="G138" s="243"/>
      <c r="H138" s="243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244"/>
      <c r="X138" s="169"/>
    </row>
    <row r="139" spans="1:26" ht="27.6" outlineLevel="2" x14ac:dyDescent="0.3">
      <c r="A139" s="244"/>
      <c r="B139" s="245" t="s">
        <v>348</v>
      </c>
      <c r="C139" s="212">
        <f t="shared" si="42"/>
        <v>0</v>
      </c>
      <c r="D139" s="30"/>
      <c r="E139" s="207"/>
      <c r="F139" s="30"/>
      <c r="G139" s="243"/>
      <c r="H139" s="243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244"/>
      <c r="X139" s="169" t="s">
        <v>119</v>
      </c>
    </row>
    <row r="140" spans="1:26" ht="27.6" outlineLevel="2" x14ac:dyDescent="0.3">
      <c r="A140" s="244"/>
      <c r="B140" s="245" t="s">
        <v>349</v>
      </c>
      <c r="C140" s="212">
        <f t="shared" si="42"/>
        <v>0</v>
      </c>
      <c r="D140" s="30"/>
      <c r="E140" s="207"/>
      <c r="F140" s="30"/>
      <c r="G140" s="243"/>
      <c r="H140" s="243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244"/>
      <c r="X140" s="169" t="s">
        <v>119</v>
      </c>
    </row>
    <row r="141" spans="1:26" outlineLevel="2" x14ac:dyDescent="0.3">
      <c r="A141" s="244"/>
      <c r="B141" s="245" t="s">
        <v>299</v>
      </c>
      <c r="C141" s="212">
        <f t="shared" si="42"/>
        <v>0</v>
      </c>
      <c r="D141" s="30"/>
      <c r="E141" s="207"/>
      <c r="F141" s="30"/>
      <c r="G141" s="243"/>
      <c r="H141" s="243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244"/>
      <c r="X141" s="169"/>
    </row>
    <row r="142" spans="1:26" ht="27.6" outlineLevel="2" x14ac:dyDescent="0.3">
      <c r="A142" s="244"/>
      <c r="B142" s="245" t="s">
        <v>350</v>
      </c>
      <c r="C142" s="212">
        <f t="shared" si="42"/>
        <v>0</v>
      </c>
      <c r="D142" s="30"/>
      <c r="E142" s="207"/>
      <c r="F142" s="30"/>
      <c r="G142" s="243"/>
      <c r="H142" s="243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244"/>
      <c r="X142" s="169" t="s">
        <v>119</v>
      </c>
    </row>
    <row r="143" spans="1:26" s="190" customFormat="1" ht="15" customHeight="1" outlineLevel="1" x14ac:dyDescent="0.3">
      <c r="A143" s="178" t="s">
        <v>351</v>
      </c>
      <c r="B143" s="248" t="s">
        <v>352</v>
      </c>
      <c r="C143" s="221">
        <f>SUBTOTAL(9,C144:C158)</f>
        <v>0</v>
      </c>
      <c r="D143" s="221">
        <f t="shared" ref="D143:V143" si="43">SUBTOTAL(9,D144:D158)</f>
        <v>0</v>
      </c>
      <c r="E143" s="249">
        <f t="shared" si="43"/>
        <v>0</v>
      </c>
      <c r="F143" s="221">
        <f t="shared" si="43"/>
        <v>0</v>
      </c>
      <c r="G143" s="221">
        <f t="shared" si="43"/>
        <v>0</v>
      </c>
      <c r="H143" s="221">
        <f t="shared" si="43"/>
        <v>0</v>
      </c>
      <c r="I143" s="221">
        <f t="shared" si="43"/>
        <v>0</v>
      </c>
      <c r="J143" s="221">
        <f t="shared" si="43"/>
        <v>0</v>
      </c>
      <c r="K143" s="221">
        <f t="shared" si="43"/>
        <v>0</v>
      </c>
      <c r="L143" s="221">
        <f t="shared" si="43"/>
        <v>0</v>
      </c>
      <c r="M143" s="221">
        <f t="shared" si="43"/>
        <v>0</v>
      </c>
      <c r="N143" s="221">
        <f t="shared" si="43"/>
        <v>0</v>
      </c>
      <c r="O143" s="221">
        <f t="shared" si="43"/>
        <v>0</v>
      </c>
      <c r="P143" s="221">
        <f t="shared" si="43"/>
        <v>0</v>
      </c>
      <c r="Q143" s="221">
        <f t="shared" si="43"/>
        <v>0</v>
      </c>
      <c r="R143" s="221">
        <f t="shared" si="43"/>
        <v>0</v>
      </c>
      <c r="S143" s="221">
        <f t="shared" si="43"/>
        <v>0</v>
      </c>
      <c r="T143" s="221">
        <f t="shared" si="43"/>
        <v>0</v>
      </c>
      <c r="U143" s="221">
        <f t="shared" si="43"/>
        <v>0</v>
      </c>
      <c r="V143" s="221">
        <f t="shared" si="43"/>
        <v>0</v>
      </c>
      <c r="W143" s="250" t="s">
        <v>339</v>
      </c>
      <c r="X143" s="248"/>
      <c r="Z143" s="330" t="b">
        <f>SUM(F143:V143)=SUM(C144:C158)</f>
        <v>1</v>
      </c>
    </row>
    <row r="144" spans="1:26" outlineLevel="2" x14ac:dyDescent="0.3">
      <c r="A144" s="244"/>
      <c r="B144" s="245" t="s">
        <v>306</v>
      </c>
      <c r="C144" s="212">
        <f t="shared" ref="C144:C158" si="44">SUM(F144:V144)</f>
        <v>0</v>
      </c>
      <c r="D144" s="30"/>
      <c r="E144" s="207"/>
      <c r="F144" s="30"/>
      <c r="G144" s="30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4"/>
      <c r="X144" s="169"/>
    </row>
    <row r="145" spans="1:26" outlineLevel="2" x14ac:dyDescent="0.3">
      <c r="A145" s="244"/>
      <c r="B145" s="245" t="s">
        <v>353</v>
      </c>
      <c r="C145" s="212">
        <f t="shared" si="44"/>
        <v>0</v>
      </c>
      <c r="D145" s="30"/>
      <c r="E145" s="207"/>
      <c r="F145" s="30"/>
      <c r="G145" s="30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4"/>
      <c r="X145" s="169"/>
    </row>
    <row r="146" spans="1:26" outlineLevel="2" x14ac:dyDescent="0.3">
      <c r="A146" s="244"/>
      <c r="B146" s="245" t="s">
        <v>354</v>
      </c>
      <c r="C146" s="212">
        <f t="shared" si="44"/>
        <v>0</v>
      </c>
      <c r="D146" s="30"/>
      <c r="E146" s="207"/>
      <c r="F146" s="30"/>
      <c r="G146" s="30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4"/>
      <c r="X146" s="169"/>
    </row>
    <row r="147" spans="1:26" outlineLevel="2" x14ac:dyDescent="0.3">
      <c r="A147" s="244"/>
      <c r="B147" s="245" t="s">
        <v>344</v>
      </c>
      <c r="C147" s="212">
        <f t="shared" si="44"/>
        <v>0</v>
      </c>
      <c r="D147" s="30"/>
      <c r="E147" s="207"/>
      <c r="F147" s="30"/>
      <c r="G147" s="30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4"/>
      <c r="X147" s="169"/>
    </row>
    <row r="148" spans="1:26" outlineLevel="2" x14ac:dyDescent="0.3">
      <c r="A148" s="244"/>
      <c r="B148" s="245" t="s">
        <v>355</v>
      </c>
      <c r="C148" s="212">
        <f t="shared" si="44"/>
        <v>0</v>
      </c>
      <c r="D148" s="30"/>
      <c r="E148" s="207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4"/>
      <c r="X148" s="169" t="s">
        <v>356</v>
      </c>
    </row>
    <row r="149" spans="1:26" outlineLevel="2" x14ac:dyDescent="0.3">
      <c r="A149" s="244"/>
      <c r="B149" s="245" t="s">
        <v>357</v>
      </c>
      <c r="C149" s="212">
        <f t="shared" si="44"/>
        <v>0</v>
      </c>
      <c r="D149" s="30"/>
      <c r="E149" s="207"/>
      <c r="F149" s="30"/>
      <c r="G149" s="30"/>
      <c r="H149" s="243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4"/>
      <c r="X149" s="169"/>
    </row>
    <row r="150" spans="1:26" outlineLevel="2" x14ac:dyDescent="0.3">
      <c r="A150" s="244"/>
      <c r="B150" s="245" t="s">
        <v>358</v>
      </c>
      <c r="C150" s="212">
        <f t="shared" si="44"/>
        <v>0</v>
      </c>
      <c r="D150" s="30"/>
      <c r="E150" s="207"/>
      <c r="F150" s="30"/>
      <c r="G150" s="30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4"/>
      <c r="X150" s="169"/>
    </row>
    <row r="151" spans="1:26" outlineLevel="2" x14ac:dyDescent="0.3">
      <c r="A151" s="244"/>
      <c r="B151" s="245" t="s">
        <v>359</v>
      </c>
      <c r="C151" s="212">
        <f t="shared" si="44"/>
        <v>0</v>
      </c>
      <c r="D151" s="30"/>
      <c r="E151" s="207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4"/>
      <c r="X151" s="169" t="s">
        <v>346</v>
      </c>
    </row>
    <row r="152" spans="1:26" outlineLevel="2" x14ac:dyDescent="0.3">
      <c r="A152" s="244"/>
      <c r="B152" s="245" t="s">
        <v>360</v>
      </c>
      <c r="C152" s="212">
        <f t="shared" si="44"/>
        <v>0</v>
      </c>
      <c r="D152" s="30"/>
      <c r="E152" s="207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4"/>
      <c r="X152" s="169" t="s">
        <v>346</v>
      </c>
    </row>
    <row r="153" spans="1:26" outlineLevel="2" x14ac:dyDescent="0.3">
      <c r="A153" s="244"/>
      <c r="B153" s="245" t="s">
        <v>361</v>
      </c>
      <c r="C153" s="212">
        <f t="shared" si="44"/>
        <v>0</v>
      </c>
      <c r="D153" s="30"/>
      <c r="E153" s="207"/>
      <c r="F153" s="30"/>
      <c r="G153" s="30"/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4"/>
      <c r="X153" s="169"/>
    </row>
    <row r="154" spans="1:26" outlineLevel="2" x14ac:dyDescent="0.3">
      <c r="A154" s="244"/>
      <c r="B154" s="245" t="s">
        <v>362</v>
      </c>
      <c r="C154" s="212">
        <f t="shared" si="44"/>
        <v>0</v>
      </c>
      <c r="D154" s="30"/>
      <c r="E154" s="207"/>
      <c r="F154" s="30"/>
      <c r="G154" s="30"/>
      <c r="H154" s="243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4"/>
      <c r="X154" s="169"/>
    </row>
    <row r="155" spans="1:26" outlineLevel="2" x14ac:dyDescent="0.3">
      <c r="A155" s="244"/>
      <c r="B155" s="245" t="s">
        <v>363</v>
      </c>
      <c r="C155" s="212">
        <f t="shared" si="44"/>
        <v>0</v>
      </c>
      <c r="D155" s="30"/>
      <c r="E155" s="207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4"/>
      <c r="X155" s="169" t="s">
        <v>356</v>
      </c>
    </row>
    <row r="156" spans="1:26" outlineLevel="2" x14ac:dyDescent="0.3">
      <c r="A156" s="244"/>
      <c r="B156" s="245" t="s">
        <v>364</v>
      </c>
      <c r="C156" s="212">
        <f t="shared" si="44"/>
        <v>0</v>
      </c>
      <c r="D156" s="30"/>
      <c r="E156" s="207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4"/>
      <c r="X156" s="169" t="s">
        <v>356</v>
      </c>
    </row>
    <row r="157" spans="1:26" outlineLevel="2" x14ac:dyDescent="0.3">
      <c r="A157" s="244"/>
      <c r="B157" s="245" t="s">
        <v>299</v>
      </c>
      <c r="C157" s="212">
        <f t="shared" si="44"/>
        <v>0</v>
      </c>
      <c r="D157" s="30"/>
      <c r="E157" s="207"/>
      <c r="F157" s="30"/>
      <c r="G157" s="30"/>
      <c r="H157" s="243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4"/>
      <c r="X157" s="169"/>
    </row>
    <row r="158" spans="1:26" outlineLevel="2" x14ac:dyDescent="0.3">
      <c r="A158" s="244"/>
      <c r="B158" s="245" t="s">
        <v>365</v>
      </c>
      <c r="C158" s="212">
        <f t="shared" si="44"/>
        <v>0</v>
      </c>
      <c r="D158" s="30"/>
      <c r="E158" s="207"/>
      <c r="F158" s="30"/>
      <c r="G158" s="30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4"/>
      <c r="X158" s="169"/>
    </row>
    <row r="159" spans="1:26" s="190" customFormat="1" ht="15" customHeight="1" outlineLevel="1" x14ac:dyDescent="0.3">
      <c r="A159" s="178" t="s">
        <v>366</v>
      </c>
      <c r="B159" s="248" t="s">
        <v>367</v>
      </c>
      <c r="C159" s="221">
        <f>SUBTOTAL(9,C160)</f>
        <v>0</v>
      </c>
      <c r="D159" s="221">
        <f t="shared" ref="D159:V159" si="45">SUBTOTAL(9,D160)</f>
        <v>0</v>
      </c>
      <c r="E159" s="249">
        <f t="shared" si="45"/>
        <v>0</v>
      </c>
      <c r="F159" s="221">
        <f t="shared" si="45"/>
        <v>0</v>
      </c>
      <c r="G159" s="221">
        <f t="shared" si="45"/>
        <v>0</v>
      </c>
      <c r="H159" s="221">
        <f t="shared" si="45"/>
        <v>0</v>
      </c>
      <c r="I159" s="221">
        <f t="shared" si="45"/>
        <v>0</v>
      </c>
      <c r="J159" s="221">
        <f t="shared" si="45"/>
        <v>0</v>
      </c>
      <c r="K159" s="221">
        <f t="shared" si="45"/>
        <v>0</v>
      </c>
      <c r="L159" s="221">
        <f t="shared" si="45"/>
        <v>0</v>
      </c>
      <c r="M159" s="221">
        <f t="shared" si="45"/>
        <v>0</v>
      </c>
      <c r="N159" s="221">
        <f t="shared" si="45"/>
        <v>0</v>
      </c>
      <c r="O159" s="221">
        <f t="shared" si="45"/>
        <v>0</v>
      </c>
      <c r="P159" s="221">
        <f t="shared" si="45"/>
        <v>0</v>
      </c>
      <c r="Q159" s="221">
        <f t="shared" si="45"/>
        <v>0</v>
      </c>
      <c r="R159" s="221">
        <f t="shared" si="45"/>
        <v>0</v>
      </c>
      <c r="S159" s="221">
        <f t="shared" si="45"/>
        <v>0</v>
      </c>
      <c r="T159" s="221">
        <f t="shared" si="45"/>
        <v>0</v>
      </c>
      <c r="U159" s="221">
        <f t="shared" si="45"/>
        <v>0</v>
      </c>
      <c r="V159" s="221">
        <f t="shared" si="45"/>
        <v>0</v>
      </c>
      <c r="W159" s="250" t="s">
        <v>368</v>
      </c>
      <c r="X159" s="248"/>
      <c r="Z159" s="330" t="b">
        <f>SUM(F159:V159)=SUM(C160)</f>
        <v>1</v>
      </c>
    </row>
    <row r="160" spans="1:26" ht="27.6" outlineLevel="2" x14ac:dyDescent="0.3">
      <c r="A160" s="244"/>
      <c r="B160" s="245" t="s">
        <v>369</v>
      </c>
      <c r="C160" s="212">
        <f>SUM(F160:V160)</f>
        <v>0</v>
      </c>
      <c r="D160" s="30"/>
      <c r="E160" s="207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244"/>
      <c r="X160" s="169" t="s">
        <v>119</v>
      </c>
    </row>
    <row r="161" spans="1:26" s="190" customFormat="1" outlineLevel="1" x14ac:dyDescent="0.3">
      <c r="A161" s="178" t="s">
        <v>370</v>
      </c>
      <c r="B161" s="248" t="s">
        <v>371</v>
      </c>
      <c r="C161" s="221">
        <f>SUBTOTAL(9,C162:C169)</f>
        <v>0</v>
      </c>
      <c r="D161" s="221">
        <f t="shared" ref="D161:V161" si="46">SUBTOTAL(9,D162:D169)</f>
        <v>0</v>
      </c>
      <c r="E161" s="249">
        <f t="shared" si="46"/>
        <v>0</v>
      </c>
      <c r="F161" s="221">
        <f t="shared" si="46"/>
        <v>0</v>
      </c>
      <c r="G161" s="221">
        <f t="shared" si="46"/>
        <v>0</v>
      </c>
      <c r="H161" s="221">
        <f t="shared" si="46"/>
        <v>0</v>
      </c>
      <c r="I161" s="221">
        <f t="shared" si="46"/>
        <v>0</v>
      </c>
      <c r="J161" s="221">
        <f t="shared" si="46"/>
        <v>0</v>
      </c>
      <c r="K161" s="221">
        <f t="shared" si="46"/>
        <v>0</v>
      </c>
      <c r="L161" s="221">
        <f t="shared" si="46"/>
        <v>0</v>
      </c>
      <c r="M161" s="221">
        <f t="shared" si="46"/>
        <v>0</v>
      </c>
      <c r="N161" s="221">
        <f t="shared" si="46"/>
        <v>0</v>
      </c>
      <c r="O161" s="221">
        <f t="shared" si="46"/>
        <v>0</v>
      </c>
      <c r="P161" s="221">
        <f t="shared" si="46"/>
        <v>0</v>
      </c>
      <c r="Q161" s="221">
        <f t="shared" si="46"/>
        <v>0</v>
      </c>
      <c r="R161" s="221">
        <f t="shared" si="46"/>
        <v>0</v>
      </c>
      <c r="S161" s="221">
        <f t="shared" si="46"/>
        <v>0</v>
      </c>
      <c r="T161" s="221">
        <f t="shared" si="46"/>
        <v>0</v>
      </c>
      <c r="U161" s="221">
        <f t="shared" si="46"/>
        <v>0</v>
      </c>
      <c r="V161" s="221">
        <f t="shared" si="46"/>
        <v>0</v>
      </c>
      <c r="W161" s="250" t="s">
        <v>372</v>
      </c>
      <c r="X161" s="248"/>
      <c r="Z161" s="330" t="b">
        <f>SUM(F161:V161)=SUM(C162:C169)</f>
        <v>1</v>
      </c>
    </row>
    <row r="162" spans="1:26" outlineLevel="2" x14ac:dyDescent="0.3">
      <c r="A162" s="244"/>
      <c r="B162" s="245" t="s">
        <v>373</v>
      </c>
      <c r="C162" s="212">
        <f t="shared" ref="C162:C169" si="47">SUM(F162:V162)</f>
        <v>0</v>
      </c>
      <c r="D162" s="30"/>
      <c r="E162" s="207"/>
      <c r="F162" s="243"/>
      <c r="G162" s="243"/>
      <c r="H162" s="30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4"/>
      <c r="X162" s="169"/>
    </row>
    <row r="163" spans="1:26" outlineLevel="2" x14ac:dyDescent="0.3">
      <c r="A163" s="244"/>
      <c r="B163" s="245" t="s">
        <v>374</v>
      </c>
      <c r="C163" s="212">
        <f t="shared" si="47"/>
        <v>0</v>
      </c>
      <c r="D163" s="30"/>
      <c r="E163" s="207"/>
      <c r="F163" s="243"/>
      <c r="G163" s="243"/>
      <c r="H163" s="30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4"/>
      <c r="X163" s="169"/>
    </row>
    <row r="164" spans="1:26" outlineLevel="2" x14ac:dyDescent="0.3">
      <c r="A164" s="244"/>
      <c r="B164" s="245" t="s">
        <v>375</v>
      </c>
      <c r="C164" s="212">
        <f t="shared" si="47"/>
        <v>0</v>
      </c>
      <c r="D164" s="30"/>
      <c r="E164" s="207"/>
      <c r="F164" s="243"/>
      <c r="G164" s="243"/>
      <c r="H164" s="30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4"/>
      <c r="X164" s="169"/>
    </row>
    <row r="165" spans="1:26" outlineLevel="2" x14ac:dyDescent="0.3">
      <c r="A165" s="244"/>
      <c r="B165" s="245" t="s">
        <v>376</v>
      </c>
      <c r="C165" s="212">
        <f t="shared" si="47"/>
        <v>0</v>
      </c>
      <c r="D165" s="30"/>
      <c r="E165" s="207"/>
      <c r="F165" s="243"/>
      <c r="G165" s="243"/>
      <c r="H165" s="30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4"/>
      <c r="X165" s="169"/>
    </row>
    <row r="166" spans="1:26" outlineLevel="2" x14ac:dyDescent="0.3">
      <c r="A166" s="244"/>
      <c r="B166" s="245" t="s">
        <v>377</v>
      </c>
      <c r="C166" s="212">
        <f t="shared" si="47"/>
        <v>0</v>
      </c>
      <c r="D166" s="30"/>
      <c r="E166" s="207"/>
      <c r="F166" s="243"/>
      <c r="G166" s="243"/>
      <c r="H166" s="30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4"/>
      <c r="X166" s="170"/>
    </row>
    <row r="167" spans="1:26" outlineLevel="2" x14ac:dyDescent="0.3">
      <c r="A167" s="244"/>
      <c r="B167" s="245" t="s">
        <v>378</v>
      </c>
      <c r="C167" s="212">
        <f t="shared" si="47"/>
        <v>0</v>
      </c>
      <c r="D167" s="30"/>
      <c r="E167" s="207"/>
      <c r="F167" s="243"/>
      <c r="G167" s="243"/>
      <c r="H167" s="30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4"/>
      <c r="X167" s="169"/>
    </row>
    <row r="168" spans="1:26" outlineLevel="2" x14ac:dyDescent="0.3">
      <c r="A168" s="244"/>
      <c r="B168" s="245" t="s">
        <v>379</v>
      </c>
      <c r="C168" s="212">
        <f t="shared" si="47"/>
        <v>0</v>
      </c>
      <c r="D168" s="30"/>
      <c r="E168" s="207"/>
      <c r="F168" s="243"/>
      <c r="G168" s="243"/>
      <c r="H168" s="30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4"/>
      <c r="X168" s="169"/>
    </row>
    <row r="169" spans="1:26" outlineLevel="2" x14ac:dyDescent="0.3">
      <c r="A169" s="244"/>
      <c r="B169" s="245" t="s">
        <v>380</v>
      </c>
      <c r="C169" s="212">
        <f t="shared" si="47"/>
        <v>0</v>
      </c>
      <c r="D169" s="30"/>
      <c r="E169" s="207"/>
      <c r="F169" s="243"/>
      <c r="G169" s="243"/>
      <c r="H169" s="30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4"/>
      <c r="X169" s="169"/>
    </row>
    <row r="170" spans="1:26" s="190" customFormat="1" outlineLevel="1" x14ac:dyDescent="0.3">
      <c r="A170" s="178" t="s">
        <v>381</v>
      </c>
      <c r="B170" s="248" t="s">
        <v>382</v>
      </c>
      <c r="C170" s="221">
        <f>SUBTOTAL(9,C171:C176)</f>
        <v>0</v>
      </c>
      <c r="D170" s="221">
        <f t="shared" ref="D170:V170" si="48">SUBTOTAL(9,D171:D176)</f>
        <v>0</v>
      </c>
      <c r="E170" s="249">
        <f t="shared" si="48"/>
        <v>0</v>
      </c>
      <c r="F170" s="221">
        <f t="shared" si="48"/>
        <v>0</v>
      </c>
      <c r="G170" s="221">
        <f t="shared" si="48"/>
        <v>0</v>
      </c>
      <c r="H170" s="221">
        <f t="shared" si="48"/>
        <v>0</v>
      </c>
      <c r="I170" s="221">
        <f t="shared" si="48"/>
        <v>0</v>
      </c>
      <c r="J170" s="221">
        <f t="shared" si="48"/>
        <v>0</v>
      </c>
      <c r="K170" s="221">
        <f t="shared" si="48"/>
        <v>0</v>
      </c>
      <c r="L170" s="221">
        <f t="shared" si="48"/>
        <v>0</v>
      </c>
      <c r="M170" s="221">
        <f t="shared" si="48"/>
        <v>0</v>
      </c>
      <c r="N170" s="221">
        <f t="shared" si="48"/>
        <v>0</v>
      </c>
      <c r="O170" s="221">
        <f t="shared" si="48"/>
        <v>0</v>
      </c>
      <c r="P170" s="221">
        <f t="shared" si="48"/>
        <v>0</v>
      </c>
      <c r="Q170" s="221">
        <f t="shared" si="48"/>
        <v>0</v>
      </c>
      <c r="R170" s="221">
        <f t="shared" si="48"/>
        <v>0</v>
      </c>
      <c r="S170" s="221">
        <f t="shared" si="48"/>
        <v>0</v>
      </c>
      <c r="T170" s="221">
        <f t="shared" si="48"/>
        <v>0</v>
      </c>
      <c r="U170" s="221">
        <f t="shared" si="48"/>
        <v>0</v>
      </c>
      <c r="V170" s="221">
        <f t="shared" si="48"/>
        <v>0</v>
      </c>
      <c r="W170" s="250" t="s">
        <v>383</v>
      </c>
      <c r="X170" s="248"/>
      <c r="Z170" s="330" t="b">
        <f>SUM(F170:V170)=SUM(C171:C176)</f>
        <v>1</v>
      </c>
    </row>
    <row r="171" spans="1:26" outlineLevel="2" x14ac:dyDescent="0.3">
      <c r="A171" s="244"/>
      <c r="B171" s="245" t="s">
        <v>384</v>
      </c>
      <c r="C171" s="212">
        <f t="shared" ref="C171:C176" si="49">SUM(F171:V171)</f>
        <v>0</v>
      </c>
      <c r="D171" s="30"/>
      <c r="E171" s="207"/>
      <c r="F171" s="243"/>
      <c r="G171" s="243"/>
      <c r="H171" s="30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4"/>
      <c r="X171" s="170"/>
    </row>
    <row r="172" spans="1:26" outlineLevel="2" x14ac:dyDescent="0.3">
      <c r="A172" s="244"/>
      <c r="B172" s="245" t="s">
        <v>385</v>
      </c>
      <c r="C172" s="212">
        <f t="shared" si="49"/>
        <v>0</v>
      </c>
      <c r="D172" s="30"/>
      <c r="E172" s="207"/>
      <c r="F172" s="243"/>
      <c r="G172" s="243"/>
      <c r="H172" s="30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4"/>
      <c r="X172" s="170"/>
    </row>
    <row r="173" spans="1:26" outlineLevel="2" x14ac:dyDescent="0.3">
      <c r="A173" s="244"/>
      <c r="B173" s="245" t="s">
        <v>386</v>
      </c>
      <c r="C173" s="212">
        <f t="shared" si="49"/>
        <v>0</v>
      </c>
      <c r="D173" s="30"/>
      <c r="E173" s="207"/>
      <c r="F173" s="243"/>
      <c r="G173" s="243"/>
      <c r="H173" s="30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4"/>
      <c r="X173" s="170"/>
    </row>
    <row r="174" spans="1:26" outlineLevel="2" x14ac:dyDescent="0.3">
      <c r="A174" s="244"/>
      <c r="B174" s="245" t="s">
        <v>387</v>
      </c>
      <c r="C174" s="212">
        <f t="shared" si="49"/>
        <v>0</v>
      </c>
      <c r="D174" s="30"/>
      <c r="E174" s="207"/>
      <c r="F174" s="243"/>
      <c r="G174" s="243"/>
      <c r="H174" s="30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4"/>
      <c r="X174" s="169"/>
    </row>
    <row r="175" spans="1:26" outlineLevel="2" x14ac:dyDescent="0.3">
      <c r="A175" s="244"/>
      <c r="B175" s="245" t="s">
        <v>388</v>
      </c>
      <c r="C175" s="212">
        <f t="shared" si="49"/>
        <v>0</v>
      </c>
      <c r="D175" s="30"/>
      <c r="E175" s="207"/>
      <c r="F175" s="243"/>
      <c r="G175" s="243"/>
      <c r="H175" s="30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4"/>
      <c r="X175" s="169"/>
    </row>
    <row r="176" spans="1:26" outlineLevel="2" x14ac:dyDescent="0.3">
      <c r="A176" s="244"/>
      <c r="B176" s="245" t="s">
        <v>389</v>
      </c>
      <c r="C176" s="212">
        <f t="shared" si="49"/>
        <v>0</v>
      </c>
      <c r="D176" s="30"/>
      <c r="E176" s="207"/>
      <c r="F176" s="243"/>
      <c r="G176" s="243"/>
      <c r="H176" s="30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4"/>
      <c r="X176" s="169"/>
    </row>
    <row r="177" spans="1:26" s="190" customFormat="1" outlineLevel="1" x14ac:dyDescent="0.3">
      <c r="A177" s="178" t="s">
        <v>390</v>
      </c>
      <c r="B177" s="248" t="s">
        <v>391</v>
      </c>
      <c r="C177" s="221">
        <f>SUBTOTAL(9,C178)</f>
        <v>0</v>
      </c>
      <c r="D177" s="221">
        <f t="shared" ref="D177" si="50">SUBTOTAL(9,D178)</f>
        <v>0</v>
      </c>
      <c r="E177" s="249">
        <f t="shared" ref="E177" si="51">SUBTOTAL(9,E178)</f>
        <v>0</v>
      </c>
      <c r="F177" s="221">
        <f t="shared" ref="F177" si="52">SUBTOTAL(9,F178)</f>
        <v>0</v>
      </c>
      <c r="G177" s="221">
        <f t="shared" ref="G177" si="53">SUBTOTAL(9,G178)</f>
        <v>0</v>
      </c>
      <c r="H177" s="221">
        <f t="shared" ref="H177" si="54">SUBTOTAL(9,H178)</f>
        <v>0</v>
      </c>
      <c r="I177" s="221">
        <f t="shared" ref="I177" si="55">SUBTOTAL(9,I178)</f>
        <v>0</v>
      </c>
      <c r="J177" s="221">
        <f t="shared" ref="J177" si="56">SUBTOTAL(9,J178)</f>
        <v>0</v>
      </c>
      <c r="K177" s="221">
        <f t="shared" ref="K177" si="57">SUBTOTAL(9,K178)</f>
        <v>0</v>
      </c>
      <c r="L177" s="221">
        <f t="shared" ref="L177" si="58">SUBTOTAL(9,L178)</f>
        <v>0</v>
      </c>
      <c r="M177" s="221">
        <f t="shared" ref="M177" si="59">SUBTOTAL(9,M178)</f>
        <v>0</v>
      </c>
      <c r="N177" s="221">
        <f t="shared" ref="N177" si="60">SUBTOTAL(9,N178)</f>
        <v>0</v>
      </c>
      <c r="O177" s="221">
        <f t="shared" ref="O177" si="61">SUBTOTAL(9,O178)</f>
        <v>0</v>
      </c>
      <c r="P177" s="221">
        <f t="shared" ref="P177" si="62">SUBTOTAL(9,P178)</f>
        <v>0</v>
      </c>
      <c r="Q177" s="221">
        <f t="shared" ref="Q177" si="63">SUBTOTAL(9,Q178)</f>
        <v>0</v>
      </c>
      <c r="R177" s="221">
        <f t="shared" ref="R177" si="64">SUBTOTAL(9,R178)</f>
        <v>0</v>
      </c>
      <c r="S177" s="221">
        <f t="shared" ref="S177" si="65">SUBTOTAL(9,S178)</f>
        <v>0</v>
      </c>
      <c r="T177" s="221">
        <f t="shared" ref="T177" si="66">SUBTOTAL(9,T178)</f>
        <v>0</v>
      </c>
      <c r="U177" s="221">
        <f t="shared" ref="U177" si="67">SUBTOTAL(9,U178)</f>
        <v>0</v>
      </c>
      <c r="V177" s="221">
        <f t="shared" ref="V177" si="68">SUBTOTAL(9,V178)</f>
        <v>0</v>
      </c>
      <c r="W177" s="250" t="s">
        <v>392</v>
      </c>
      <c r="X177" s="248"/>
      <c r="Z177" s="330" t="b">
        <f>SUM(F177:V177)=SUM(C178)</f>
        <v>1</v>
      </c>
    </row>
    <row r="178" spans="1:26" outlineLevel="2" x14ac:dyDescent="0.3">
      <c r="A178" s="244"/>
      <c r="B178" s="245" t="s">
        <v>393</v>
      </c>
      <c r="C178" s="212">
        <f>SUM(F178:V178)</f>
        <v>0</v>
      </c>
      <c r="D178" s="30"/>
      <c r="E178" s="207"/>
      <c r="F178" s="30"/>
      <c r="G178" s="243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244"/>
      <c r="X178" s="170"/>
    </row>
    <row r="179" spans="1:26" s="190" customFormat="1" outlineLevel="1" x14ac:dyDescent="0.3">
      <c r="A179" s="178" t="s">
        <v>394</v>
      </c>
      <c r="B179" s="248" t="s">
        <v>395</v>
      </c>
      <c r="C179" s="221">
        <f>SUBTOTAL(9,C180:C190)</f>
        <v>0</v>
      </c>
      <c r="D179" s="221">
        <f t="shared" ref="D179:V179" si="69">SUBTOTAL(9,D180:D190)</f>
        <v>0</v>
      </c>
      <c r="E179" s="249">
        <f t="shared" si="69"/>
        <v>0</v>
      </c>
      <c r="F179" s="221">
        <f t="shared" si="69"/>
        <v>0</v>
      </c>
      <c r="G179" s="221">
        <f t="shared" si="69"/>
        <v>0</v>
      </c>
      <c r="H179" s="221">
        <f t="shared" si="69"/>
        <v>0</v>
      </c>
      <c r="I179" s="221">
        <f t="shared" si="69"/>
        <v>0</v>
      </c>
      <c r="J179" s="221">
        <f t="shared" si="69"/>
        <v>0</v>
      </c>
      <c r="K179" s="221">
        <f t="shared" si="69"/>
        <v>0</v>
      </c>
      <c r="L179" s="221">
        <f t="shared" si="69"/>
        <v>0</v>
      </c>
      <c r="M179" s="221">
        <f t="shared" si="69"/>
        <v>0</v>
      </c>
      <c r="N179" s="221">
        <f t="shared" si="69"/>
        <v>0</v>
      </c>
      <c r="O179" s="221">
        <f t="shared" si="69"/>
        <v>0</v>
      </c>
      <c r="P179" s="221">
        <f t="shared" si="69"/>
        <v>0</v>
      </c>
      <c r="Q179" s="221">
        <f t="shared" si="69"/>
        <v>0</v>
      </c>
      <c r="R179" s="221">
        <f t="shared" si="69"/>
        <v>0</v>
      </c>
      <c r="S179" s="221">
        <f t="shared" si="69"/>
        <v>0</v>
      </c>
      <c r="T179" s="221">
        <f t="shared" si="69"/>
        <v>0</v>
      </c>
      <c r="U179" s="221">
        <f t="shared" si="69"/>
        <v>0</v>
      </c>
      <c r="V179" s="221">
        <f t="shared" si="69"/>
        <v>0</v>
      </c>
      <c r="W179" s="250" t="s">
        <v>396</v>
      </c>
      <c r="X179" s="248"/>
      <c r="Z179" s="330" t="b">
        <f>SUM(F179:V179)=SUM(C180:C190)</f>
        <v>1</v>
      </c>
    </row>
    <row r="180" spans="1:26" outlineLevel="2" x14ac:dyDescent="0.3">
      <c r="A180" s="244"/>
      <c r="B180" s="245" t="s">
        <v>397</v>
      </c>
      <c r="C180" s="212">
        <f t="shared" ref="C180:C190" si="70">SUM(F180:V180)</f>
        <v>0</v>
      </c>
      <c r="D180" s="30"/>
      <c r="E180" s="207"/>
      <c r="F180" s="243"/>
      <c r="G180" s="243"/>
      <c r="H180" s="30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4"/>
      <c r="X180" s="170"/>
    </row>
    <row r="181" spans="1:26" outlineLevel="2" x14ac:dyDescent="0.3">
      <c r="A181" s="244"/>
      <c r="B181" s="245" t="s">
        <v>306</v>
      </c>
      <c r="C181" s="212">
        <f t="shared" si="70"/>
        <v>0</v>
      </c>
      <c r="D181" s="30"/>
      <c r="E181" s="207"/>
      <c r="F181" s="243"/>
      <c r="G181" s="243"/>
      <c r="H181" s="30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4"/>
      <c r="X181" s="170"/>
    </row>
    <row r="182" spans="1:26" outlineLevel="2" x14ac:dyDescent="0.3">
      <c r="A182" s="244"/>
      <c r="B182" s="245" t="s">
        <v>308</v>
      </c>
      <c r="C182" s="212">
        <f t="shared" si="70"/>
        <v>0</v>
      </c>
      <c r="D182" s="30"/>
      <c r="E182" s="207"/>
      <c r="F182" s="243"/>
      <c r="G182" s="243"/>
      <c r="H182" s="30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4"/>
      <c r="X182" s="170"/>
    </row>
    <row r="183" spans="1:26" outlineLevel="2" x14ac:dyDescent="0.3">
      <c r="A183" s="244"/>
      <c r="B183" s="245" t="s">
        <v>398</v>
      </c>
      <c r="C183" s="212">
        <f t="shared" si="70"/>
        <v>0</v>
      </c>
      <c r="D183" s="30"/>
      <c r="E183" s="207"/>
      <c r="F183" s="243"/>
      <c r="G183" s="243"/>
      <c r="H183" s="30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4"/>
      <c r="X183" s="170"/>
    </row>
    <row r="184" spans="1:26" outlineLevel="2" x14ac:dyDescent="0.3">
      <c r="A184" s="244"/>
      <c r="B184" s="245" t="s">
        <v>329</v>
      </c>
      <c r="C184" s="212">
        <f t="shared" si="70"/>
        <v>0</v>
      </c>
      <c r="D184" s="30"/>
      <c r="E184" s="207"/>
      <c r="F184" s="243"/>
      <c r="G184" s="243"/>
      <c r="H184" s="30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4"/>
      <c r="X184" s="170"/>
    </row>
    <row r="185" spans="1:26" outlineLevel="2" x14ac:dyDescent="0.3">
      <c r="A185" s="244"/>
      <c r="B185" s="245" t="s">
        <v>399</v>
      </c>
      <c r="C185" s="212">
        <f t="shared" si="70"/>
        <v>0</v>
      </c>
      <c r="D185" s="30"/>
      <c r="E185" s="207"/>
      <c r="F185" s="243"/>
      <c r="G185" s="243"/>
      <c r="H185" s="30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4"/>
      <c r="X185" s="170"/>
    </row>
    <row r="186" spans="1:26" outlineLevel="2" x14ac:dyDescent="0.3">
      <c r="A186" s="244"/>
      <c r="B186" s="245" t="s">
        <v>400</v>
      </c>
      <c r="C186" s="212">
        <f t="shared" si="70"/>
        <v>0</v>
      </c>
      <c r="D186" s="30"/>
      <c r="E186" s="207"/>
      <c r="F186" s="243"/>
      <c r="G186" s="243"/>
      <c r="H186" s="30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4"/>
      <c r="X186" s="170"/>
    </row>
    <row r="187" spans="1:26" outlineLevel="2" x14ac:dyDescent="0.3">
      <c r="A187" s="244"/>
      <c r="B187" s="245" t="s">
        <v>320</v>
      </c>
      <c r="C187" s="212">
        <f t="shared" si="70"/>
        <v>0</v>
      </c>
      <c r="D187" s="30"/>
      <c r="E187" s="207"/>
      <c r="F187" s="243"/>
      <c r="G187" s="243"/>
      <c r="H187" s="30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4"/>
      <c r="X187" s="170"/>
    </row>
    <row r="188" spans="1:26" outlineLevel="2" x14ac:dyDescent="0.3">
      <c r="A188" s="244"/>
      <c r="B188" s="245" t="s">
        <v>401</v>
      </c>
      <c r="C188" s="212">
        <f t="shared" si="70"/>
        <v>0</v>
      </c>
      <c r="D188" s="30"/>
      <c r="E188" s="207"/>
      <c r="F188" s="243"/>
      <c r="G188" s="243"/>
      <c r="H188" s="30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4"/>
      <c r="X188" s="170"/>
    </row>
    <row r="189" spans="1:26" outlineLevel="2" x14ac:dyDescent="0.3">
      <c r="A189" s="244"/>
      <c r="B189" s="245" t="s">
        <v>402</v>
      </c>
      <c r="C189" s="212">
        <f t="shared" si="70"/>
        <v>0</v>
      </c>
      <c r="D189" s="30"/>
      <c r="E189" s="207"/>
      <c r="F189" s="243"/>
      <c r="G189" s="243"/>
      <c r="H189" s="30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4"/>
      <c r="X189" s="170"/>
    </row>
    <row r="190" spans="1:26" outlineLevel="2" x14ac:dyDescent="0.3">
      <c r="A190" s="244"/>
      <c r="B190" s="245" t="s">
        <v>299</v>
      </c>
      <c r="C190" s="212">
        <f t="shared" si="70"/>
        <v>0</v>
      </c>
      <c r="D190" s="30"/>
      <c r="E190" s="207"/>
      <c r="F190" s="243"/>
      <c r="G190" s="243"/>
      <c r="H190" s="30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4"/>
      <c r="X190" s="170"/>
    </row>
    <row r="191" spans="1:26" s="190" customFormat="1" outlineLevel="1" x14ac:dyDescent="0.3">
      <c r="A191" s="178" t="s">
        <v>403</v>
      </c>
      <c r="B191" s="248" t="s">
        <v>404</v>
      </c>
      <c r="C191" s="221">
        <f>SUBTOTAL(9,C192:C200)</f>
        <v>0</v>
      </c>
      <c r="D191" s="221">
        <f t="shared" ref="D191:V191" si="71">SUBTOTAL(9,D192:D200)</f>
        <v>0</v>
      </c>
      <c r="E191" s="249">
        <f t="shared" si="71"/>
        <v>0</v>
      </c>
      <c r="F191" s="221">
        <f t="shared" si="71"/>
        <v>0</v>
      </c>
      <c r="G191" s="221">
        <f t="shared" si="71"/>
        <v>0</v>
      </c>
      <c r="H191" s="221">
        <f t="shared" si="71"/>
        <v>0</v>
      </c>
      <c r="I191" s="221">
        <f t="shared" si="71"/>
        <v>0</v>
      </c>
      <c r="J191" s="221">
        <f t="shared" si="71"/>
        <v>0</v>
      </c>
      <c r="K191" s="221">
        <f t="shared" si="71"/>
        <v>0</v>
      </c>
      <c r="L191" s="221">
        <f t="shared" si="71"/>
        <v>0</v>
      </c>
      <c r="M191" s="221">
        <f t="shared" si="71"/>
        <v>0</v>
      </c>
      <c r="N191" s="221">
        <f t="shared" si="71"/>
        <v>0</v>
      </c>
      <c r="O191" s="221">
        <f t="shared" si="71"/>
        <v>0</v>
      </c>
      <c r="P191" s="221">
        <f t="shared" si="71"/>
        <v>0</v>
      </c>
      <c r="Q191" s="221">
        <f t="shared" si="71"/>
        <v>0</v>
      </c>
      <c r="R191" s="221">
        <f t="shared" si="71"/>
        <v>0</v>
      </c>
      <c r="S191" s="221">
        <f t="shared" si="71"/>
        <v>0</v>
      </c>
      <c r="T191" s="221">
        <f t="shared" si="71"/>
        <v>0</v>
      </c>
      <c r="U191" s="221">
        <f t="shared" si="71"/>
        <v>0</v>
      </c>
      <c r="V191" s="221">
        <f t="shared" si="71"/>
        <v>0</v>
      </c>
      <c r="W191" s="250" t="s">
        <v>396</v>
      </c>
      <c r="X191" s="248"/>
      <c r="Z191" s="330" t="b">
        <f>SUM(F191:V191)=SUM(C192:C200)</f>
        <v>1</v>
      </c>
    </row>
    <row r="192" spans="1:26" outlineLevel="2" x14ac:dyDescent="0.3">
      <c r="A192" s="244"/>
      <c r="B192" s="245" t="s">
        <v>306</v>
      </c>
      <c r="C192" s="212">
        <f t="shared" ref="C192:C200" si="72">SUM(F192:V192)</f>
        <v>0</v>
      </c>
      <c r="D192" s="30"/>
      <c r="E192" s="207"/>
      <c r="F192" s="243"/>
      <c r="G192" s="243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244"/>
      <c r="X192" s="170"/>
    </row>
    <row r="193" spans="1:26" outlineLevel="2" x14ac:dyDescent="0.3">
      <c r="A193" s="244"/>
      <c r="B193" s="245" t="s">
        <v>405</v>
      </c>
      <c r="C193" s="212">
        <f t="shared" si="72"/>
        <v>0</v>
      </c>
      <c r="D193" s="30"/>
      <c r="E193" s="207"/>
      <c r="F193" s="243"/>
      <c r="G193" s="243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244"/>
      <c r="X193" s="170"/>
    </row>
    <row r="194" spans="1:26" outlineLevel="2" x14ac:dyDescent="0.3">
      <c r="A194" s="244"/>
      <c r="B194" s="245" t="s">
        <v>344</v>
      </c>
      <c r="C194" s="212">
        <f t="shared" si="72"/>
        <v>0</v>
      </c>
      <c r="D194" s="30"/>
      <c r="E194" s="207"/>
      <c r="F194" s="243"/>
      <c r="G194" s="243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244"/>
      <c r="X194" s="170"/>
    </row>
    <row r="195" spans="1:26" outlineLevel="2" x14ac:dyDescent="0.3">
      <c r="A195" s="244"/>
      <c r="B195" s="245" t="s">
        <v>329</v>
      </c>
      <c r="C195" s="212">
        <f t="shared" si="72"/>
        <v>0</v>
      </c>
      <c r="D195" s="30"/>
      <c r="E195" s="207"/>
      <c r="F195" s="243"/>
      <c r="G195" s="243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244"/>
      <c r="X195" s="170"/>
    </row>
    <row r="196" spans="1:26" outlineLevel="2" x14ac:dyDescent="0.3">
      <c r="A196" s="244"/>
      <c r="B196" s="245" t="s">
        <v>406</v>
      </c>
      <c r="C196" s="243">
        <f t="shared" si="72"/>
        <v>0</v>
      </c>
      <c r="D196" s="243"/>
      <c r="E196" s="280"/>
      <c r="F196" s="243"/>
      <c r="G196" s="243"/>
      <c r="H196" s="243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4"/>
      <c r="X196" s="169" t="s">
        <v>346</v>
      </c>
    </row>
    <row r="197" spans="1:26" outlineLevel="2" x14ac:dyDescent="0.3">
      <c r="A197" s="244"/>
      <c r="B197" s="245" t="s">
        <v>407</v>
      </c>
      <c r="C197" s="243">
        <f t="shared" si="72"/>
        <v>0</v>
      </c>
      <c r="D197" s="243"/>
      <c r="E197" s="280"/>
      <c r="F197" s="243"/>
      <c r="G197" s="243"/>
      <c r="H197" s="243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4"/>
      <c r="X197" s="169" t="s">
        <v>346</v>
      </c>
    </row>
    <row r="198" spans="1:26" outlineLevel="2" x14ac:dyDescent="0.3">
      <c r="A198" s="244"/>
      <c r="B198" s="245" t="s">
        <v>408</v>
      </c>
      <c r="C198" s="212">
        <f t="shared" si="72"/>
        <v>0</v>
      </c>
      <c r="D198" s="30"/>
      <c r="E198" s="207"/>
      <c r="F198" s="243"/>
      <c r="G198" s="243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244"/>
      <c r="X198" s="170"/>
    </row>
    <row r="199" spans="1:26" outlineLevel="2" x14ac:dyDescent="0.3">
      <c r="A199" s="244"/>
      <c r="B199" s="245" t="s">
        <v>362</v>
      </c>
      <c r="C199" s="212">
        <f t="shared" si="72"/>
        <v>0</v>
      </c>
      <c r="D199" s="30"/>
      <c r="E199" s="207"/>
      <c r="F199" s="243"/>
      <c r="G199" s="243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244"/>
      <c r="X199" s="170"/>
    </row>
    <row r="200" spans="1:26" outlineLevel="2" x14ac:dyDescent="0.3">
      <c r="A200" s="244"/>
      <c r="B200" s="245" t="s">
        <v>299</v>
      </c>
      <c r="C200" s="212">
        <f t="shared" si="72"/>
        <v>0</v>
      </c>
      <c r="D200" s="30"/>
      <c r="E200" s="207"/>
      <c r="F200" s="243"/>
      <c r="G200" s="243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244"/>
      <c r="X200" s="170"/>
    </row>
    <row r="201" spans="1:26" s="190" customFormat="1" outlineLevel="1" x14ac:dyDescent="0.3">
      <c r="A201" s="178" t="s">
        <v>409</v>
      </c>
      <c r="B201" s="248" t="s">
        <v>410</v>
      </c>
      <c r="C201" s="221">
        <f t="shared" ref="C201:M201" si="73">SUBTOTAL(9,C202:C202)</f>
        <v>0</v>
      </c>
      <c r="D201" s="221">
        <f t="shared" si="73"/>
        <v>0</v>
      </c>
      <c r="E201" s="249">
        <f t="shared" si="73"/>
        <v>0</v>
      </c>
      <c r="F201" s="221">
        <f t="shared" si="73"/>
        <v>0</v>
      </c>
      <c r="G201" s="221">
        <f t="shared" si="73"/>
        <v>0</v>
      </c>
      <c r="H201" s="221">
        <f t="shared" si="73"/>
        <v>0</v>
      </c>
      <c r="I201" s="221">
        <f t="shared" si="73"/>
        <v>0</v>
      </c>
      <c r="J201" s="221">
        <f t="shared" si="73"/>
        <v>0</v>
      </c>
      <c r="K201" s="221">
        <f t="shared" si="73"/>
        <v>0</v>
      </c>
      <c r="L201" s="221">
        <f t="shared" si="73"/>
        <v>0</v>
      </c>
      <c r="M201" s="221">
        <f t="shared" si="73"/>
        <v>0</v>
      </c>
      <c r="N201" s="221">
        <f>SUBTOTAL(9,N202)</f>
        <v>0</v>
      </c>
      <c r="O201" s="221">
        <f t="shared" ref="O201:V201" si="74">SUBTOTAL(9,O202)</f>
        <v>0</v>
      </c>
      <c r="P201" s="221">
        <f t="shared" si="74"/>
        <v>0</v>
      </c>
      <c r="Q201" s="221">
        <f t="shared" si="74"/>
        <v>0</v>
      </c>
      <c r="R201" s="221">
        <f t="shared" si="74"/>
        <v>0</v>
      </c>
      <c r="S201" s="221">
        <f t="shared" si="74"/>
        <v>0</v>
      </c>
      <c r="T201" s="221">
        <f t="shared" si="74"/>
        <v>0</v>
      </c>
      <c r="U201" s="221">
        <f t="shared" si="74"/>
        <v>0</v>
      </c>
      <c r="V201" s="221">
        <f t="shared" si="74"/>
        <v>0</v>
      </c>
      <c r="W201" s="250" t="s">
        <v>396</v>
      </c>
      <c r="X201" s="248"/>
      <c r="Z201" s="330" t="b">
        <f>SUM(F201:V201)=SUM(C202)</f>
        <v>1</v>
      </c>
    </row>
    <row r="202" spans="1:26" outlineLevel="2" x14ac:dyDescent="0.3">
      <c r="A202" s="244"/>
      <c r="B202" s="245" t="s">
        <v>411</v>
      </c>
      <c r="C202" s="212">
        <f>SUM(F202:V202)</f>
        <v>0</v>
      </c>
      <c r="D202" s="30"/>
      <c r="E202" s="280"/>
      <c r="F202" s="243"/>
      <c r="G202" s="30"/>
      <c r="H202" s="243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4"/>
      <c r="X202" s="170"/>
    </row>
    <row r="203" spans="1:26" x14ac:dyDescent="0.3">
      <c r="A203" s="192"/>
      <c r="B203" s="189" t="s">
        <v>55</v>
      </c>
      <c r="C203" s="193">
        <f t="shared" ref="C203:V203" si="75">SUBTOTAL(9,C204:C210)</f>
        <v>0</v>
      </c>
      <c r="D203" s="193">
        <f t="shared" si="75"/>
        <v>0</v>
      </c>
      <c r="E203" s="217">
        <f t="shared" si="75"/>
        <v>0</v>
      </c>
      <c r="F203" s="193">
        <f t="shared" si="75"/>
        <v>0</v>
      </c>
      <c r="G203" s="193">
        <f t="shared" si="75"/>
        <v>0</v>
      </c>
      <c r="H203" s="193">
        <f t="shared" si="75"/>
        <v>0</v>
      </c>
      <c r="I203" s="193">
        <f t="shared" si="75"/>
        <v>0</v>
      </c>
      <c r="J203" s="193">
        <f t="shared" si="75"/>
        <v>0</v>
      </c>
      <c r="K203" s="193">
        <f t="shared" si="75"/>
        <v>0</v>
      </c>
      <c r="L203" s="193">
        <f t="shared" si="75"/>
        <v>0</v>
      </c>
      <c r="M203" s="193">
        <f t="shared" si="75"/>
        <v>0</v>
      </c>
      <c r="N203" s="193">
        <f t="shared" si="75"/>
        <v>0</v>
      </c>
      <c r="O203" s="193">
        <f t="shared" si="75"/>
        <v>0</v>
      </c>
      <c r="P203" s="193">
        <f t="shared" si="75"/>
        <v>0</v>
      </c>
      <c r="Q203" s="193">
        <f t="shared" si="75"/>
        <v>0</v>
      </c>
      <c r="R203" s="193">
        <f t="shared" si="75"/>
        <v>0</v>
      </c>
      <c r="S203" s="193">
        <f t="shared" si="75"/>
        <v>0</v>
      </c>
      <c r="T203" s="193">
        <f t="shared" si="75"/>
        <v>0</v>
      </c>
      <c r="U203" s="193">
        <f t="shared" si="75"/>
        <v>0</v>
      </c>
      <c r="V203" s="193">
        <f t="shared" si="75"/>
        <v>0</v>
      </c>
      <c r="W203" s="192"/>
      <c r="X203" s="189"/>
      <c r="Z203" s="330" t="b">
        <f>SUM(F203:V203)=SUM(C204)</f>
        <v>1</v>
      </c>
    </row>
    <row r="204" spans="1:26" s="190" customFormat="1" outlineLevel="1" x14ac:dyDescent="0.3">
      <c r="A204" s="178"/>
      <c r="B204" s="248" t="s">
        <v>55</v>
      </c>
      <c r="C204" s="221">
        <f>SUBTOTAL(9,C205:C210)</f>
        <v>0</v>
      </c>
      <c r="D204" s="221">
        <f t="shared" ref="D204:V204" si="76">SUBTOTAL(9,D205:D210)</f>
        <v>0</v>
      </c>
      <c r="E204" s="249">
        <f t="shared" si="76"/>
        <v>0</v>
      </c>
      <c r="F204" s="221">
        <f t="shared" si="76"/>
        <v>0</v>
      </c>
      <c r="G204" s="221">
        <f t="shared" si="76"/>
        <v>0</v>
      </c>
      <c r="H204" s="221">
        <f t="shared" si="76"/>
        <v>0</v>
      </c>
      <c r="I204" s="221">
        <f t="shared" si="76"/>
        <v>0</v>
      </c>
      <c r="J204" s="221">
        <f t="shared" si="76"/>
        <v>0</v>
      </c>
      <c r="K204" s="221">
        <f t="shared" si="76"/>
        <v>0</v>
      </c>
      <c r="L204" s="221">
        <f t="shared" si="76"/>
        <v>0</v>
      </c>
      <c r="M204" s="221">
        <f t="shared" si="76"/>
        <v>0</v>
      </c>
      <c r="N204" s="221">
        <f t="shared" si="76"/>
        <v>0</v>
      </c>
      <c r="O204" s="221">
        <f t="shared" si="76"/>
        <v>0</v>
      </c>
      <c r="P204" s="221">
        <f t="shared" si="76"/>
        <v>0</v>
      </c>
      <c r="Q204" s="221">
        <f t="shared" si="76"/>
        <v>0</v>
      </c>
      <c r="R204" s="221">
        <f t="shared" si="76"/>
        <v>0</v>
      </c>
      <c r="S204" s="221">
        <f t="shared" si="76"/>
        <v>0</v>
      </c>
      <c r="T204" s="221">
        <f t="shared" si="76"/>
        <v>0</v>
      </c>
      <c r="U204" s="221">
        <f t="shared" si="76"/>
        <v>0</v>
      </c>
      <c r="V204" s="221">
        <f t="shared" si="76"/>
        <v>0</v>
      </c>
      <c r="W204" s="250"/>
      <c r="X204" s="248"/>
      <c r="Z204" s="330" t="b">
        <f>SUM(F204:V204)=SUM(C205:C210)</f>
        <v>1</v>
      </c>
    </row>
    <row r="205" spans="1:26" ht="13.95" customHeight="1" outlineLevel="2" x14ac:dyDescent="0.3">
      <c r="A205" s="244"/>
      <c r="B205" s="245" t="s">
        <v>412</v>
      </c>
      <c r="C205" s="212">
        <f t="shared" ref="C205:C210" si="77">SUM(F205:V205)</f>
        <v>0</v>
      </c>
      <c r="D205" s="30"/>
      <c r="E205" s="207"/>
      <c r="F205" s="30">
        <f>'Supply BOQ'!AD4</f>
        <v>0</v>
      </c>
      <c r="G205" s="243">
        <f>'Supply BOQ'!AE4</f>
        <v>0</v>
      </c>
      <c r="H205" s="30">
        <f>'Supply BOQ'!AF4</f>
        <v>0</v>
      </c>
      <c r="I205" s="30">
        <f>'Supply BOQ'!AG4</f>
        <v>0</v>
      </c>
      <c r="J205" s="30">
        <f>'Supply BOQ'!AH4</f>
        <v>0</v>
      </c>
      <c r="K205" s="30">
        <f>'Supply BOQ'!AI4</f>
        <v>0</v>
      </c>
      <c r="L205" s="30">
        <f>'Supply BOQ'!AJ4</f>
        <v>0</v>
      </c>
      <c r="M205" s="30">
        <f>'Supply BOQ'!AK4</f>
        <v>0</v>
      </c>
      <c r="N205" s="30">
        <f>'Supply BOQ'!AL4</f>
        <v>0</v>
      </c>
      <c r="O205" s="30">
        <f>'Supply BOQ'!AM4</f>
        <v>0</v>
      </c>
      <c r="P205" s="30">
        <f>'Supply BOQ'!AN4</f>
        <v>0</v>
      </c>
      <c r="Q205" s="30">
        <f>'Supply BOQ'!AO4</f>
        <v>0</v>
      </c>
      <c r="R205" s="30">
        <f>'Supply BOQ'!AP4</f>
        <v>0</v>
      </c>
      <c r="S205" s="30">
        <f>'Supply BOQ'!AQ4</f>
        <v>0</v>
      </c>
      <c r="T205" s="30">
        <f>'Supply BOQ'!AR4</f>
        <v>0</v>
      </c>
      <c r="U205" s="30">
        <f>'Supply BOQ'!AS4</f>
        <v>0</v>
      </c>
      <c r="V205" s="30">
        <f>'Supply BOQ'!AT4</f>
        <v>0</v>
      </c>
      <c r="W205" s="17" t="s">
        <v>413</v>
      </c>
      <c r="X205" s="170" t="s">
        <v>113</v>
      </c>
    </row>
    <row r="206" spans="1:26" outlineLevel="2" x14ac:dyDescent="0.3">
      <c r="A206" s="244"/>
      <c r="B206" s="245" t="s">
        <v>414</v>
      </c>
      <c r="C206" s="212">
        <f t="shared" si="77"/>
        <v>0</v>
      </c>
      <c r="D206" s="30"/>
      <c r="E206" s="207"/>
      <c r="F206" s="243">
        <f>'Supply BOQ'!AD5</f>
        <v>0</v>
      </c>
      <c r="G206" s="243">
        <f>'Supply BOQ'!AE5</f>
        <v>0</v>
      </c>
      <c r="H206" s="243">
        <f>'Supply BOQ'!AF5</f>
        <v>0</v>
      </c>
      <c r="I206" s="30">
        <f>'Supply BOQ'!AG5</f>
        <v>0</v>
      </c>
      <c r="J206" s="30">
        <f>'Supply BOQ'!AH5</f>
        <v>0</v>
      </c>
      <c r="K206" s="30">
        <f>'Supply BOQ'!AI5</f>
        <v>0</v>
      </c>
      <c r="L206" s="30">
        <f>'Supply BOQ'!AJ5</f>
        <v>0</v>
      </c>
      <c r="M206" s="30">
        <f>'Supply BOQ'!AK5</f>
        <v>0</v>
      </c>
      <c r="N206" s="30">
        <f>'Supply BOQ'!AL5</f>
        <v>0</v>
      </c>
      <c r="O206" s="30">
        <f>'Supply BOQ'!AM5</f>
        <v>0</v>
      </c>
      <c r="P206" s="30">
        <f>'Supply BOQ'!AN5</f>
        <v>0</v>
      </c>
      <c r="Q206" s="30">
        <f>'Supply BOQ'!AO5</f>
        <v>0</v>
      </c>
      <c r="R206" s="243">
        <f>'Supply BOQ'!AP5</f>
        <v>0</v>
      </c>
      <c r="S206" s="30">
        <f>'Supply BOQ'!AQ5</f>
        <v>0</v>
      </c>
      <c r="T206" s="30">
        <f>'Supply BOQ'!AR5</f>
        <v>0</v>
      </c>
      <c r="U206" s="30">
        <f>'Supply BOQ'!AS5</f>
        <v>0</v>
      </c>
      <c r="V206" s="243">
        <f>'Supply BOQ'!AT5</f>
        <v>0</v>
      </c>
      <c r="W206" s="17" t="s">
        <v>415</v>
      </c>
      <c r="X206" s="170" t="s">
        <v>113</v>
      </c>
    </row>
    <row r="207" spans="1:26" outlineLevel="2" x14ac:dyDescent="0.3">
      <c r="A207" s="244"/>
      <c r="B207" s="245" t="s">
        <v>416</v>
      </c>
      <c r="C207" s="212">
        <f t="shared" si="77"/>
        <v>0</v>
      </c>
      <c r="D207" s="30"/>
      <c r="E207" s="207"/>
      <c r="F207" s="30">
        <f>'Supply BOQ'!AD6</f>
        <v>0</v>
      </c>
      <c r="G207" s="30">
        <f>'Supply BOQ'!AE6</f>
        <v>0</v>
      </c>
      <c r="H207" s="243">
        <f>'Supply BOQ'!AF6</f>
        <v>0</v>
      </c>
      <c r="I207" s="30">
        <f>'Supply BOQ'!AG6</f>
        <v>0</v>
      </c>
      <c r="J207" s="30">
        <f>'Supply BOQ'!AH6</f>
        <v>0</v>
      </c>
      <c r="K207" s="30">
        <f>'Supply BOQ'!AI6</f>
        <v>0</v>
      </c>
      <c r="L207" s="30">
        <f>'Supply BOQ'!AJ6</f>
        <v>0</v>
      </c>
      <c r="M207" s="30">
        <f>'Supply BOQ'!AK6</f>
        <v>0</v>
      </c>
      <c r="N207" s="30">
        <f>'Supply BOQ'!AL6</f>
        <v>0</v>
      </c>
      <c r="O207" s="30">
        <f>'Supply BOQ'!AM6</f>
        <v>0</v>
      </c>
      <c r="P207" s="30">
        <f>'Supply BOQ'!AN6</f>
        <v>0</v>
      </c>
      <c r="Q207" s="30">
        <f>'Supply BOQ'!AO6</f>
        <v>0</v>
      </c>
      <c r="R207" s="30">
        <f>'Supply BOQ'!AP6</f>
        <v>0</v>
      </c>
      <c r="S207" s="30">
        <f>'Supply BOQ'!AQ6</f>
        <v>0</v>
      </c>
      <c r="T207" s="30">
        <f>'Supply BOQ'!AR6</f>
        <v>0</v>
      </c>
      <c r="U207" s="30">
        <f>'Supply BOQ'!AS6</f>
        <v>0</v>
      </c>
      <c r="V207" s="30">
        <f>'Supply BOQ'!AT6</f>
        <v>0</v>
      </c>
      <c r="W207" s="17" t="s">
        <v>417</v>
      </c>
      <c r="X207" s="170" t="s">
        <v>113</v>
      </c>
    </row>
    <row r="208" spans="1:26" outlineLevel="2" x14ac:dyDescent="0.3">
      <c r="A208" s="244"/>
      <c r="B208" s="245" t="s">
        <v>196</v>
      </c>
      <c r="C208" s="212">
        <f t="shared" si="77"/>
        <v>0</v>
      </c>
      <c r="D208" s="30"/>
      <c r="E208" s="207"/>
      <c r="F208" s="243">
        <f>'Supply BOQ'!AD7</f>
        <v>0</v>
      </c>
      <c r="G208" s="243">
        <f>'Supply BOQ'!AE7</f>
        <v>0</v>
      </c>
      <c r="H208" s="243">
        <f>'Supply BOQ'!AF7</f>
        <v>0</v>
      </c>
      <c r="I208" s="30">
        <f>'Supply BOQ'!AG7</f>
        <v>0</v>
      </c>
      <c r="J208" s="30">
        <f>'Supply BOQ'!AH7</f>
        <v>0</v>
      </c>
      <c r="K208" s="30">
        <f>'Supply BOQ'!AI7</f>
        <v>0</v>
      </c>
      <c r="L208" s="30">
        <f>'Supply BOQ'!AJ7</f>
        <v>0</v>
      </c>
      <c r="M208" s="30">
        <f>'Supply BOQ'!AK7</f>
        <v>0</v>
      </c>
      <c r="N208" s="30">
        <f>'Supply BOQ'!AL7</f>
        <v>0</v>
      </c>
      <c r="O208" s="30">
        <f>'Supply BOQ'!AM7</f>
        <v>0</v>
      </c>
      <c r="P208" s="30">
        <f>'Supply BOQ'!AN7</f>
        <v>0</v>
      </c>
      <c r="Q208" s="30">
        <f>'Supply BOQ'!AO7</f>
        <v>0</v>
      </c>
      <c r="R208" s="30">
        <f>'Supply BOQ'!AP7</f>
        <v>0</v>
      </c>
      <c r="S208" s="30">
        <f>'Supply BOQ'!AQ7</f>
        <v>0</v>
      </c>
      <c r="T208" s="30">
        <f>'Supply BOQ'!AR7</f>
        <v>0</v>
      </c>
      <c r="U208" s="30">
        <f>'Supply BOQ'!AS7</f>
        <v>0</v>
      </c>
      <c r="V208" s="30">
        <f>'Supply BOQ'!AT7</f>
        <v>0</v>
      </c>
      <c r="W208" s="17" t="s">
        <v>418</v>
      </c>
      <c r="X208" s="170" t="s">
        <v>113</v>
      </c>
    </row>
    <row r="209" spans="1:26" outlineLevel="2" x14ac:dyDescent="0.3">
      <c r="A209" s="244"/>
      <c r="B209" s="245" t="s">
        <v>419</v>
      </c>
      <c r="C209" s="212">
        <f t="shared" si="77"/>
        <v>0</v>
      </c>
      <c r="D209" s="30"/>
      <c r="E209" s="207"/>
      <c r="F209" s="243">
        <f>'Supply BOQ'!AD8</f>
        <v>0</v>
      </c>
      <c r="G209" s="243">
        <f>'Supply BOQ'!AE8</f>
        <v>0</v>
      </c>
      <c r="H209" s="243">
        <f>'Supply BOQ'!AF8</f>
        <v>0</v>
      </c>
      <c r="I209" s="30">
        <f>'Supply BOQ'!AG8</f>
        <v>0</v>
      </c>
      <c r="J209" s="30">
        <f>'Supply BOQ'!AH8</f>
        <v>0</v>
      </c>
      <c r="K209" s="30">
        <f>'Supply BOQ'!AI8</f>
        <v>0</v>
      </c>
      <c r="L209" s="30">
        <f>'Supply BOQ'!AJ8</f>
        <v>0</v>
      </c>
      <c r="M209" s="243">
        <f>'Supply BOQ'!AK8</f>
        <v>0</v>
      </c>
      <c r="N209" s="243">
        <f>'Supply BOQ'!AL8</f>
        <v>0</v>
      </c>
      <c r="O209" s="30">
        <f>'Supply BOQ'!AM8</f>
        <v>0</v>
      </c>
      <c r="P209" s="30">
        <f>'Supply BOQ'!AN8</f>
        <v>0</v>
      </c>
      <c r="Q209" s="30">
        <f>'Supply BOQ'!AO8</f>
        <v>0</v>
      </c>
      <c r="R209" s="243">
        <f>'Supply BOQ'!AP8</f>
        <v>0</v>
      </c>
      <c r="S209" s="243">
        <f>'Supply BOQ'!AQ8</f>
        <v>0</v>
      </c>
      <c r="T209" s="30">
        <f>'Supply BOQ'!AR8</f>
        <v>0</v>
      </c>
      <c r="U209" s="30">
        <f>'Supply BOQ'!AS8</f>
        <v>0</v>
      </c>
      <c r="V209" s="30">
        <f>'Supply BOQ'!AT8</f>
        <v>0</v>
      </c>
      <c r="W209" s="17" t="s">
        <v>420</v>
      </c>
      <c r="X209" s="170" t="s">
        <v>113</v>
      </c>
    </row>
    <row r="210" spans="1:26" outlineLevel="2" x14ac:dyDescent="0.3">
      <c r="A210" s="244"/>
      <c r="B210" s="245" t="s">
        <v>421</v>
      </c>
      <c r="C210" s="212">
        <f t="shared" si="77"/>
        <v>0</v>
      </c>
      <c r="D210" s="30"/>
      <c r="E210" s="207"/>
      <c r="F210" s="30">
        <f>'Supply BOQ'!AD9</f>
        <v>0</v>
      </c>
      <c r="G210" s="30">
        <f>'Supply BOQ'!AE9</f>
        <v>0</v>
      </c>
      <c r="H210" s="30">
        <f>'Supply BOQ'!AF9</f>
        <v>0</v>
      </c>
      <c r="I210" s="30">
        <f>'Supply BOQ'!AG9</f>
        <v>0</v>
      </c>
      <c r="J210" s="30">
        <f>'Supply BOQ'!AH9</f>
        <v>0</v>
      </c>
      <c r="K210" s="30">
        <f>'Supply BOQ'!AI9</f>
        <v>0</v>
      </c>
      <c r="L210" s="30">
        <f>'Supply BOQ'!AJ9</f>
        <v>0</v>
      </c>
      <c r="M210" s="30">
        <f>'Supply BOQ'!AK9</f>
        <v>0</v>
      </c>
      <c r="N210" s="30">
        <f>'Supply BOQ'!AL9</f>
        <v>0</v>
      </c>
      <c r="O210" s="30">
        <f>'Supply BOQ'!AM9</f>
        <v>0</v>
      </c>
      <c r="P210" s="30">
        <f>'Supply BOQ'!AN9</f>
        <v>0</v>
      </c>
      <c r="Q210" s="30">
        <f>'Supply BOQ'!AO9</f>
        <v>0</v>
      </c>
      <c r="R210" s="30">
        <f>'Supply BOQ'!AP9</f>
        <v>0</v>
      </c>
      <c r="S210" s="30">
        <f>'Supply BOQ'!AQ9</f>
        <v>0</v>
      </c>
      <c r="T210" s="30">
        <f>'Supply BOQ'!AR9</f>
        <v>0</v>
      </c>
      <c r="U210" s="30">
        <f>'Supply BOQ'!AS9</f>
        <v>0</v>
      </c>
      <c r="V210" s="30">
        <f>'Supply BOQ'!AT9</f>
        <v>0</v>
      </c>
      <c r="W210" s="17" t="s">
        <v>422</v>
      </c>
      <c r="X210" s="170" t="s">
        <v>113</v>
      </c>
    </row>
    <row r="211" spans="1:26" x14ac:dyDescent="0.3">
      <c r="A211" s="192"/>
      <c r="B211" s="189" t="s">
        <v>56</v>
      </c>
      <c r="C211" s="193">
        <f>SUBTOTAL(9,C212:C221)</f>
        <v>0</v>
      </c>
      <c r="D211" s="193">
        <f t="shared" ref="D211:V211" si="78">SUBTOTAL(9,D212:D221)</f>
        <v>0</v>
      </c>
      <c r="E211" s="217">
        <f t="shared" si="78"/>
        <v>0</v>
      </c>
      <c r="F211" s="193">
        <f t="shared" si="78"/>
        <v>0</v>
      </c>
      <c r="G211" s="193">
        <f t="shared" si="78"/>
        <v>0</v>
      </c>
      <c r="H211" s="193">
        <f t="shared" si="78"/>
        <v>0</v>
      </c>
      <c r="I211" s="193">
        <f t="shared" si="78"/>
        <v>0</v>
      </c>
      <c r="J211" s="193">
        <f t="shared" si="78"/>
        <v>0</v>
      </c>
      <c r="K211" s="193">
        <f t="shared" si="78"/>
        <v>0</v>
      </c>
      <c r="L211" s="193">
        <f t="shared" si="78"/>
        <v>0</v>
      </c>
      <c r="M211" s="193">
        <f t="shared" si="78"/>
        <v>0</v>
      </c>
      <c r="N211" s="193">
        <f t="shared" si="78"/>
        <v>0</v>
      </c>
      <c r="O211" s="193">
        <f t="shared" si="78"/>
        <v>0</v>
      </c>
      <c r="P211" s="193">
        <f t="shared" si="78"/>
        <v>0</v>
      </c>
      <c r="Q211" s="193">
        <f t="shared" si="78"/>
        <v>0</v>
      </c>
      <c r="R211" s="193">
        <f t="shared" si="78"/>
        <v>0</v>
      </c>
      <c r="S211" s="193">
        <f t="shared" si="78"/>
        <v>0</v>
      </c>
      <c r="T211" s="193">
        <f t="shared" si="78"/>
        <v>0</v>
      </c>
      <c r="U211" s="193">
        <f t="shared" si="78"/>
        <v>0</v>
      </c>
      <c r="V211" s="193">
        <f t="shared" si="78"/>
        <v>0</v>
      </c>
      <c r="W211" s="192"/>
      <c r="X211" s="189"/>
      <c r="Z211" s="330" t="b">
        <f>SUM(F211:V211)=SUM(C212)</f>
        <v>1</v>
      </c>
    </row>
    <row r="212" spans="1:26" s="190" customFormat="1" ht="14.4" customHeight="1" outlineLevel="1" x14ac:dyDescent="0.3">
      <c r="A212" s="178" t="s">
        <v>423</v>
      </c>
      <c r="B212" s="248" t="s">
        <v>56</v>
      </c>
      <c r="C212" s="221">
        <f>SUBTOTAL(9,C213:C221)</f>
        <v>0</v>
      </c>
      <c r="D212" s="221">
        <f t="shared" ref="D212:V212" si="79">SUBTOTAL(9,D213:D221)</f>
        <v>0</v>
      </c>
      <c r="E212" s="249">
        <f t="shared" si="79"/>
        <v>0</v>
      </c>
      <c r="F212" s="221">
        <f t="shared" si="79"/>
        <v>0</v>
      </c>
      <c r="G212" s="221">
        <f t="shared" si="79"/>
        <v>0</v>
      </c>
      <c r="H212" s="221">
        <f t="shared" si="79"/>
        <v>0</v>
      </c>
      <c r="I212" s="221">
        <f t="shared" si="79"/>
        <v>0</v>
      </c>
      <c r="J212" s="221">
        <f t="shared" si="79"/>
        <v>0</v>
      </c>
      <c r="K212" s="221">
        <f t="shared" si="79"/>
        <v>0</v>
      </c>
      <c r="L212" s="221">
        <f t="shared" si="79"/>
        <v>0</v>
      </c>
      <c r="M212" s="221">
        <f t="shared" si="79"/>
        <v>0</v>
      </c>
      <c r="N212" s="221">
        <f t="shared" si="79"/>
        <v>0</v>
      </c>
      <c r="O212" s="221">
        <f t="shared" si="79"/>
        <v>0</v>
      </c>
      <c r="P212" s="221">
        <f t="shared" si="79"/>
        <v>0</v>
      </c>
      <c r="Q212" s="221">
        <f t="shared" si="79"/>
        <v>0</v>
      </c>
      <c r="R212" s="221">
        <f t="shared" si="79"/>
        <v>0</v>
      </c>
      <c r="S212" s="221">
        <f t="shared" si="79"/>
        <v>0</v>
      </c>
      <c r="T212" s="221">
        <f t="shared" si="79"/>
        <v>0</v>
      </c>
      <c r="U212" s="221">
        <f t="shared" si="79"/>
        <v>0</v>
      </c>
      <c r="V212" s="221">
        <f t="shared" si="79"/>
        <v>0</v>
      </c>
      <c r="W212" s="250" t="s">
        <v>424</v>
      </c>
      <c r="X212" s="248"/>
      <c r="Z212" s="330" t="b">
        <f>SUM(F212:V212)=SUM(C213:C221)</f>
        <v>1</v>
      </c>
    </row>
    <row r="213" spans="1:26" outlineLevel="2" x14ac:dyDescent="0.3">
      <c r="A213" s="244"/>
      <c r="B213" s="245" t="s">
        <v>425</v>
      </c>
      <c r="C213" s="212">
        <f t="shared" ref="C213:C221" si="80">SUM(F213:V213)</f>
        <v>0</v>
      </c>
      <c r="D213" s="30"/>
      <c r="E213" s="207"/>
      <c r="F213" s="30"/>
      <c r="G213" s="243"/>
      <c r="H213" s="243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4"/>
      <c r="X213" s="170"/>
    </row>
    <row r="214" spans="1:26" outlineLevel="2" x14ac:dyDescent="0.3">
      <c r="A214" s="244"/>
      <c r="B214" s="245" t="s">
        <v>426</v>
      </c>
      <c r="C214" s="212">
        <f t="shared" si="80"/>
        <v>0</v>
      </c>
      <c r="D214" s="30"/>
      <c r="E214" s="207"/>
      <c r="F214" s="30"/>
      <c r="G214" s="243"/>
      <c r="H214" s="30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4"/>
      <c r="X214" s="170"/>
    </row>
    <row r="215" spans="1:26" outlineLevel="2" x14ac:dyDescent="0.3">
      <c r="A215" s="244"/>
      <c r="B215" s="245" t="s">
        <v>427</v>
      </c>
      <c r="C215" s="212">
        <f t="shared" si="80"/>
        <v>0</v>
      </c>
      <c r="D215" s="30"/>
      <c r="E215" s="207"/>
      <c r="F215" s="30"/>
      <c r="G215" s="243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244"/>
      <c r="X215" s="170"/>
    </row>
    <row r="216" spans="1:26" outlineLevel="2" x14ac:dyDescent="0.3">
      <c r="A216" s="244"/>
      <c r="B216" s="245" t="s">
        <v>428</v>
      </c>
      <c r="C216" s="212">
        <f t="shared" si="80"/>
        <v>0</v>
      </c>
      <c r="D216" s="30"/>
      <c r="E216" s="207"/>
      <c r="F216" s="30"/>
      <c r="G216" s="243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244"/>
      <c r="X216" s="170"/>
    </row>
    <row r="217" spans="1:26" outlineLevel="2" x14ac:dyDescent="0.3">
      <c r="A217" s="244"/>
      <c r="B217" s="245" t="s">
        <v>429</v>
      </c>
      <c r="C217" s="212">
        <f t="shared" si="80"/>
        <v>0</v>
      </c>
      <c r="D217" s="30"/>
      <c r="E217" s="207"/>
      <c r="F217" s="30"/>
      <c r="G217" s="243"/>
      <c r="H217" s="243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244"/>
      <c r="X217" s="170"/>
    </row>
    <row r="218" spans="1:26" outlineLevel="2" x14ac:dyDescent="0.3">
      <c r="A218" s="244"/>
      <c r="B218" s="245" t="s">
        <v>430</v>
      </c>
      <c r="C218" s="212">
        <f t="shared" si="80"/>
        <v>0</v>
      </c>
      <c r="D218" s="30"/>
      <c r="E218" s="207"/>
      <c r="F218" s="30"/>
      <c r="G218" s="243"/>
      <c r="H218" s="243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4"/>
      <c r="X218" s="170"/>
    </row>
    <row r="219" spans="1:26" outlineLevel="2" x14ac:dyDescent="0.3">
      <c r="A219" s="244"/>
      <c r="B219" s="245" t="s">
        <v>431</v>
      </c>
      <c r="C219" s="212">
        <f t="shared" si="80"/>
        <v>0</v>
      </c>
      <c r="D219" s="30"/>
      <c r="E219" s="207"/>
      <c r="F219" s="30"/>
      <c r="G219" s="243"/>
      <c r="H219" s="243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4"/>
      <c r="X219" s="170"/>
    </row>
    <row r="220" spans="1:26" ht="13.2" customHeight="1" outlineLevel="2" x14ac:dyDescent="0.3">
      <c r="A220" s="244"/>
      <c r="B220" s="245" t="s">
        <v>432</v>
      </c>
      <c r="C220" s="212">
        <f t="shared" si="80"/>
        <v>0</v>
      </c>
      <c r="D220" s="30"/>
      <c r="E220" s="207"/>
      <c r="F220" s="30"/>
      <c r="G220" s="243"/>
      <c r="H220" s="243"/>
      <c r="I220" s="243"/>
      <c r="J220" s="243"/>
      <c r="K220" s="243"/>
      <c r="L220" s="243"/>
      <c r="M220" s="243"/>
      <c r="N220" s="243"/>
      <c r="O220" s="30"/>
      <c r="P220" s="243"/>
      <c r="Q220" s="243"/>
      <c r="R220" s="243"/>
      <c r="S220" s="243"/>
      <c r="T220" s="243"/>
      <c r="U220" s="243"/>
      <c r="V220" s="243"/>
      <c r="W220" s="244"/>
      <c r="X220" s="170"/>
    </row>
    <row r="221" spans="1:26" outlineLevel="2" x14ac:dyDescent="0.3">
      <c r="A221" s="244"/>
      <c r="B221" s="245" t="s">
        <v>433</v>
      </c>
      <c r="C221" s="212">
        <f t="shared" si="80"/>
        <v>0</v>
      </c>
      <c r="D221" s="30"/>
      <c r="E221" s="207"/>
      <c r="F221" s="30"/>
      <c r="G221" s="243"/>
      <c r="H221" s="243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244"/>
      <c r="X221" s="170"/>
    </row>
    <row r="222" spans="1:26" ht="5.4" customHeight="1" x14ac:dyDescent="0.3">
      <c r="A222" s="6"/>
      <c r="B222" s="216"/>
      <c r="C222" s="33"/>
      <c r="D222" s="27"/>
      <c r="E222" s="206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6"/>
      <c r="X222" s="167"/>
    </row>
  </sheetData>
  <mergeCells count="31">
    <mergeCell ref="T1:U1"/>
    <mergeCell ref="A5:A11"/>
    <mergeCell ref="A1:B2"/>
    <mergeCell ref="A3:B4"/>
    <mergeCell ref="P1:S1"/>
    <mergeCell ref="C1:E1"/>
    <mergeCell ref="C2:C3"/>
    <mergeCell ref="D2:D3"/>
    <mergeCell ref="E2:E3"/>
    <mergeCell ref="G2:G3"/>
    <mergeCell ref="H2:H3"/>
    <mergeCell ref="R2:R3"/>
    <mergeCell ref="P2:P3"/>
    <mergeCell ref="Q2:Q3"/>
    <mergeCell ref="S2:S3"/>
    <mergeCell ref="W1:W4"/>
    <mergeCell ref="X1:X4"/>
    <mergeCell ref="I1:K1"/>
    <mergeCell ref="F1:H1"/>
    <mergeCell ref="L1:O1"/>
    <mergeCell ref="F2:F3"/>
    <mergeCell ref="K2:K3"/>
    <mergeCell ref="I2:I3"/>
    <mergeCell ref="J2:J3"/>
    <mergeCell ref="M2:M3"/>
    <mergeCell ref="N2:N3"/>
    <mergeCell ref="L2:L3"/>
    <mergeCell ref="O2:O3"/>
    <mergeCell ref="V2:V3"/>
    <mergeCell ref="T2:T3"/>
    <mergeCell ref="U2:U3"/>
  </mergeCells>
  <phoneticPr fontId="7" type="noConversion"/>
  <pageMargins left="0.23622047244094491" right="0.23622047244094491" top="1.1023622047244095" bottom="1.0629921259842521" header="0.19685039370078741" footer="0.31496062992125984"/>
  <pageSetup paperSize="8" scale="75" fitToHeight="42" orientation="landscape" r:id="rId1"/>
  <headerFooter>
    <oddHeader>&amp;L&amp;"-,Bold"&amp;12TRANSNET PIPELINES  TENDER NUMBER: TPL/2023/07/xxxx/xxxxx/RFP
DESCRIPTION OF THE SERVICES: MAIN AUTOMATION CONTRACT FOR THE INLAND NETWORK AUTOMATION PROJECT ACTIVITY SCHEDULE - PHASE 2 EXECUTION
&amp;D</oddHeader>
    <oddFooter>&amp;L&amp;F   &amp;A&amp;RName: ________________________  Signature: ______________________  Company Stamp
p&amp;P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446C9-4E27-44DA-A518-1E940252A74B}">
  <sheetPr>
    <outlinePr summaryBelow="0" summaryRight="0"/>
    <pageSetUpPr fitToPage="1"/>
  </sheetPr>
  <dimension ref="A1:M64"/>
  <sheetViews>
    <sheetView zoomScaleNormal="100" workbookViewId="0">
      <selection activeCell="C14" sqref="C14"/>
    </sheetView>
  </sheetViews>
  <sheetFormatPr defaultColWidth="8.88671875" defaultRowHeight="13.8" outlineLevelRow="2" x14ac:dyDescent="0.3"/>
  <cols>
    <col min="1" max="1" width="10" style="4" customWidth="1"/>
    <col min="2" max="2" width="67.33203125" style="2" customWidth="1"/>
    <col min="3" max="3" width="11.88671875" style="32" customWidth="1"/>
    <col min="4" max="4" width="11.88671875" style="3" customWidth="1"/>
    <col min="5" max="5" width="11.88671875" style="26" customWidth="1"/>
    <col min="6" max="9" width="10.6640625" style="32" customWidth="1"/>
    <col min="10" max="10" width="18.5546875" style="4" customWidth="1"/>
    <col min="11" max="11" width="66.88671875" style="2" customWidth="1"/>
    <col min="12" max="16384" width="8.88671875" style="1"/>
  </cols>
  <sheetData>
    <row r="1" spans="1:13" ht="20.100000000000001" customHeight="1" x14ac:dyDescent="0.3">
      <c r="A1" s="435" t="s">
        <v>434</v>
      </c>
      <c r="B1" s="436"/>
      <c r="C1" s="424" t="s">
        <v>43</v>
      </c>
      <c r="D1" s="437" t="s">
        <v>76</v>
      </c>
      <c r="E1" s="431" t="s">
        <v>77</v>
      </c>
      <c r="F1" s="424" t="s">
        <v>435</v>
      </c>
      <c r="G1" s="424" t="s">
        <v>436</v>
      </c>
      <c r="H1" s="424" t="s">
        <v>437</v>
      </c>
      <c r="I1" s="424" t="s">
        <v>438</v>
      </c>
      <c r="J1" s="425" t="s">
        <v>78</v>
      </c>
      <c r="K1" s="410" t="s">
        <v>44</v>
      </c>
    </row>
    <row r="2" spans="1:13" ht="20.100000000000001" customHeight="1" x14ac:dyDescent="0.3">
      <c r="A2" s="435" t="s">
        <v>79</v>
      </c>
      <c r="B2" s="436"/>
      <c r="C2" s="424"/>
      <c r="D2" s="437"/>
      <c r="E2" s="431"/>
      <c r="F2" s="424"/>
      <c r="G2" s="424"/>
      <c r="H2" s="424"/>
      <c r="I2" s="424"/>
      <c r="J2" s="425"/>
      <c r="K2" s="410"/>
    </row>
    <row r="3" spans="1:13" ht="12.75" customHeight="1" x14ac:dyDescent="0.3">
      <c r="A3" s="432" t="s">
        <v>233</v>
      </c>
      <c r="B3" s="201" t="s">
        <v>439</v>
      </c>
      <c r="C3" s="199">
        <f>SUBTOTAL(9,C4:C7)</f>
        <v>0</v>
      </c>
      <c r="D3" s="199">
        <f t="shared" ref="D3:E3" si="0">SUBTOTAL(9,D4:D6)</f>
        <v>0</v>
      </c>
      <c r="E3" s="215">
        <f t="shared" si="0"/>
        <v>0</v>
      </c>
      <c r="F3" s="199">
        <f>SUBTOTAL(9,F4:F7)</f>
        <v>0</v>
      </c>
      <c r="G3" s="199">
        <f t="shared" ref="G3:I3" si="1">SUBTOTAL(9,G4:G7)</f>
        <v>0</v>
      </c>
      <c r="H3" s="199">
        <f t="shared" si="1"/>
        <v>0</v>
      </c>
      <c r="I3" s="199">
        <f t="shared" si="1"/>
        <v>0</v>
      </c>
      <c r="J3" s="210"/>
      <c r="K3" s="201"/>
      <c r="M3" s="1" t="b">
        <f>SUM(F3:I3)=SUM(C4:C7)</f>
        <v>1</v>
      </c>
    </row>
    <row r="4" spans="1:13" ht="12.75" customHeight="1" x14ac:dyDescent="0.3">
      <c r="A4" s="433"/>
      <c r="B4" s="201" t="str">
        <f>"Phase 2: "&amp;B9</f>
        <v>Phase 2: Project, Quality and Safety Management</v>
      </c>
      <c r="C4" s="199">
        <f>SUM(F4:I4)</f>
        <v>0</v>
      </c>
      <c r="D4" s="199"/>
      <c r="E4" s="215"/>
      <c r="F4" s="199">
        <f>F9</f>
        <v>0</v>
      </c>
      <c r="G4" s="199">
        <f>G9</f>
        <v>0</v>
      </c>
      <c r="H4" s="199">
        <f>H9</f>
        <v>0</v>
      </c>
      <c r="I4" s="199">
        <f>I9</f>
        <v>0</v>
      </c>
      <c r="J4" s="210"/>
      <c r="K4" s="201"/>
    </row>
    <row r="5" spans="1:13" x14ac:dyDescent="0.3">
      <c r="A5" s="433"/>
      <c r="B5" s="201" t="str">
        <f>"Phase 2: "&amp;B23</f>
        <v>Phase 2: PLMS Software Development</v>
      </c>
      <c r="C5" s="199">
        <f>SUM(F5:I5)</f>
        <v>0</v>
      </c>
      <c r="D5" s="199"/>
      <c r="E5" s="215"/>
      <c r="F5" s="199">
        <f>F23</f>
        <v>0</v>
      </c>
      <c r="G5" s="199">
        <f>G23</f>
        <v>0</v>
      </c>
      <c r="H5" s="199">
        <f>H23</f>
        <v>0</v>
      </c>
      <c r="I5" s="199">
        <f>I23</f>
        <v>0</v>
      </c>
      <c r="J5" s="210"/>
      <c r="K5" s="201"/>
    </row>
    <row r="6" spans="1:13" x14ac:dyDescent="0.3">
      <c r="A6" s="434"/>
      <c r="B6" s="201" t="str">
        <f>"Phase 2: "&amp;B46</f>
        <v>Phase 2: Installation, Commissioning and Tuning</v>
      </c>
      <c r="C6" s="199">
        <f>SUM(F6:I6)</f>
        <v>0</v>
      </c>
      <c r="D6" s="199"/>
      <c r="E6" s="215"/>
      <c r="F6" s="199">
        <f>F46</f>
        <v>0</v>
      </c>
      <c r="G6" s="199">
        <f>G46</f>
        <v>0</v>
      </c>
      <c r="H6" s="199">
        <f>H46</f>
        <v>0</v>
      </c>
      <c r="I6" s="199">
        <f>I46</f>
        <v>0</v>
      </c>
      <c r="J6" s="211"/>
      <c r="K6" s="201"/>
    </row>
    <row r="7" spans="1:13" x14ac:dyDescent="0.3">
      <c r="A7" s="204"/>
      <c r="B7" s="201" t="str">
        <f>"Phase 2: "&amp;B57</f>
        <v>Phase 2: PLMS Handover</v>
      </c>
      <c r="C7" s="199">
        <f>SUM(F7:I7)</f>
        <v>0</v>
      </c>
      <c r="D7" s="199"/>
      <c r="E7" s="215"/>
      <c r="F7" s="199">
        <f>F56</f>
        <v>0</v>
      </c>
      <c r="G7" s="199">
        <f t="shared" ref="G7:I7" si="2">G56</f>
        <v>0</v>
      </c>
      <c r="H7" s="199">
        <f t="shared" si="2"/>
        <v>0</v>
      </c>
      <c r="I7" s="199">
        <f t="shared" si="2"/>
        <v>0</v>
      </c>
      <c r="J7" s="211"/>
      <c r="K7" s="201"/>
    </row>
    <row r="8" spans="1:13" ht="5.4" customHeight="1" x14ac:dyDescent="0.3">
      <c r="A8" s="6"/>
      <c r="B8" s="216"/>
      <c r="C8" s="27"/>
      <c r="D8" s="27"/>
      <c r="E8" s="206"/>
      <c r="F8" s="33"/>
      <c r="G8" s="33"/>
      <c r="H8" s="33"/>
      <c r="I8" s="33"/>
      <c r="J8" s="6"/>
      <c r="K8" s="167"/>
    </row>
    <row r="9" spans="1:13" s="190" customFormat="1" x14ac:dyDescent="0.3">
      <c r="A9" s="192"/>
      <c r="B9" s="189" t="s">
        <v>81</v>
      </c>
      <c r="C9" s="193">
        <f>SUBTOTAL(9,C10:C22)</f>
        <v>0</v>
      </c>
      <c r="D9" s="193">
        <f t="shared" ref="D9:I9" si="3">SUBTOTAL(9,D10:D22)</f>
        <v>0</v>
      </c>
      <c r="E9" s="217">
        <f t="shared" si="3"/>
        <v>0</v>
      </c>
      <c r="F9" s="193">
        <f t="shared" si="3"/>
        <v>0</v>
      </c>
      <c r="G9" s="193">
        <f t="shared" si="3"/>
        <v>0</v>
      </c>
      <c r="H9" s="193">
        <f t="shared" si="3"/>
        <v>0</v>
      </c>
      <c r="I9" s="193">
        <f t="shared" si="3"/>
        <v>0</v>
      </c>
      <c r="J9" s="192"/>
      <c r="K9" s="189"/>
      <c r="M9" s="190" t="b">
        <f>SUM(F9:I9)=SUM(C10)</f>
        <v>1</v>
      </c>
    </row>
    <row r="10" spans="1:13" outlineLevel="1" x14ac:dyDescent="0.3">
      <c r="A10" s="213" t="s">
        <v>235</v>
      </c>
      <c r="B10" s="168" t="s">
        <v>440</v>
      </c>
      <c r="C10" s="212">
        <f>SUBTOTAL(9,C11:C22)</f>
        <v>0</v>
      </c>
      <c r="D10" s="212">
        <f t="shared" ref="D10:I10" si="4">SUBTOTAL(9,D11:D22)</f>
        <v>0</v>
      </c>
      <c r="E10" s="218">
        <f t="shared" si="4"/>
        <v>0</v>
      </c>
      <c r="F10" s="212">
        <f t="shared" si="4"/>
        <v>0</v>
      </c>
      <c r="G10" s="212">
        <f t="shared" si="4"/>
        <v>0</v>
      </c>
      <c r="H10" s="212">
        <f t="shared" si="4"/>
        <v>0</v>
      </c>
      <c r="I10" s="212">
        <f t="shared" si="4"/>
        <v>0</v>
      </c>
      <c r="J10" s="250" t="s">
        <v>236</v>
      </c>
      <c r="K10" s="168"/>
      <c r="M10" s="1" t="b">
        <f>SUM(F10:I10)=SUM(C11:C22)</f>
        <v>1</v>
      </c>
    </row>
    <row r="11" spans="1:13" outlineLevel="2" x14ac:dyDescent="0.3">
      <c r="A11" s="244"/>
      <c r="B11" s="245" t="s">
        <v>84</v>
      </c>
      <c r="C11" s="212">
        <f t="shared" ref="C11:C22" si="5">SUM(F11:I11)</f>
        <v>0</v>
      </c>
      <c r="D11" s="30"/>
      <c r="E11" s="207"/>
      <c r="F11" s="30"/>
      <c r="G11" s="30"/>
      <c r="H11" s="30"/>
      <c r="I11" s="30"/>
      <c r="J11" s="244"/>
      <c r="K11" s="169" t="s">
        <v>85</v>
      </c>
    </row>
    <row r="12" spans="1:13" outlineLevel="2" x14ac:dyDescent="0.3">
      <c r="A12" s="244"/>
      <c r="B12" s="245" t="s">
        <v>86</v>
      </c>
      <c r="C12" s="212">
        <f t="shared" si="5"/>
        <v>0</v>
      </c>
      <c r="D12" s="30"/>
      <c r="E12" s="207"/>
      <c r="F12" s="30"/>
      <c r="G12" s="30"/>
      <c r="H12" s="30"/>
      <c r="I12" s="30"/>
      <c r="J12" s="244"/>
      <c r="K12" s="169" t="s">
        <v>85</v>
      </c>
    </row>
    <row r="13" spans="1:13" outlineLevel="2" x14ac:dyDescent="0.3">
      <c r="A13" s="244"/>
      <c r="B13" s="245" t="s">
        <v>87</v>
      </c>
      <c r="C13" s="212">
        <f t="shared" si="5"/>
        <v>0</v>
      </c>
      <c r="D13" s="30"/>
      <c r="E13" s="207"/>
      <c r="F13" s="30"/>
      <c r="G13" s="30"/>
      <c r="H13" s="30"/>
      <c r="I13" s="30"/>
      <c r="J13" s="244"/>
      <c r="K13" s="169" t="s">
        <v>85</v>
      </c>
    </row>
    <row r="14" spans="1:13" outlineLevel="2" x14ac:dyDescent="0.3">
      <c r="A14" s="244"/>
      <c r="B14" s="245" t="s">
        <v>88</v>
      </c>
      <c r="C14" s="212">
        <f t="shared" si="5"/>
        <v>0</v>
      </c>
      <c r="D14" s="30"/>
      <c r="E14" s="207"/>
      <c r="F14" s="30"/>
      <c r="G14" s="30"/>
      <c r="H14" s="30"/>
      <c r="I14" s="30"/>
      <c r="J14" s="244"/>
      <c r="K14" s="169" t="s">
        <v>85</v>
      </c>
    </row>
    <row r="15" spans="1:13" outlineLevel="2" x14ac:dyDescent="0.3">
      <c r="A15" s="244"/>
      <c r="B15" s="245" t="s">
        <v>90</v>
      </c>
      <c r="C15" s="212">
        <f t="shared" si="5"/>
        <v>0</v>
      </c>
      <c r="D15" s="30"/>
      <c r="E15" s="207"/>
      <c r="F15" s="30"/>
      <c r="G15" s="30"/>
      <c r="H15" s="30"/>
      <c r="I15" s="30"/>
      <c r="J15" s="244"/>
      <c r="K15" s="169" t="s">
        <v>85</v>
      </c>
    </row>
    <row r="16" spans="1:13" outlineLevel="2" x14ac:dyDescent="0.3">
      <c r="A16" s="244"/>
      <c r="B16" s="245" t="s">
        <v>237</v>
      </c>
      <c r="C16" s="243">
        <f t="shared" si="5"/>
        <v>0</v>
      </c>
      <c r="D16" s="243"/>
      <c r="E16" s="280"/>
      <c r="F16" s="243"/>
      <c r="G16" s="243"/>
      <c r="H16" s="243"/>
      <c r="I16" s="243"/>
      <c r="J16" s="244"/>
      <c r="K16" s="169" t="s">
        <v>441</v>
      </c>
    </row>
    <row r="17" spans="1:13" outlineLevel="2" x14ac:dyDescent="0.3">
      <c r="A17" s="244"/>
      <c r="B17" s="245" t="s">
        <v>238</v>
      </c>
      <c r="C17" s="212">
        <f t="shared" si="5"/>
        <v>0</v>
      </c>
      <c r="D17" s="30"/>
      <c r="E17" s="30"/>
      <c r="F17" s="30"/>
      <c r="G17" s="30"/>
      <c r="H17" s="30"/>
      <c r="I17" s="30"/>
      <c r="J17" s="244"/>
      <c r="K17" s="169" t="s">
        <v>85</v>
      </c>
    </row>
    <row r="18" spans="1:13" outlineLevel="2" x14ac:dyDescent="0.3">
      <c r="A18" s="244"/>
      <c r="B18" s="245" t="s">
        <v>239</v>
      </c>
      <c r="C18" s="212">
        <f t="shared" si="5"/>
        <v>0</v>
      </c>
      <c r="D18" s="30"/>
      <c r="E18" s="30"/>
      <c r="F18" s="30"/>
      <c r="G18" s="30"/>
      <c r="H18" s="30"/>
      <c r="I18" s="30"/>
      <c r="J18" s="244"/>
      <c r="K18" s="169" t="s">
        <v>85</v>
      </c>
    </row>
    <row r="19" spans="1:13" outlineLevel="2" x14ac:dyDescent="0.3">
      <c r="A19" s="244"/>
      <c r="B19" s="245" t="s">
        <v>92</v>
      </c>
      <c r="C19" s="212">
        <f t="shared" si="5"/>
        <v>0</v>
      </c>
      <c r="D19" s="30"/>
      <c r="E19" s="30"/>
      <c r="F19" s="30"/>
      <c r="G19" s="30"/>
      <c r="H19" s="30"/>
      <c r="I19" s="30"/>
      <c r="J19" s="244"/>
      <c r="K19" s="169" t="s">
        <v>85</v>
      </c>
    </row>
    <row r="20" spans="1:13" outlineLevel="2" x14ac:dyDescent="0.3">
      <c r="A20" s="244"/>
      <c r="B20" s="245" t="s">
        <v>91</v>
      </c>
      <c r="C20" s="212">
        <f t="shared" si="5"/>
        <v>0</v>
      </c>
      <c r="D20" s="30"/>
      <c r="E20" s="30"/>
      <c r="F20" s="30"/>
      <c r="G20" s="30"/>
      <c r="H20" s="30"/>
      <c r="I20" s="30"/>
      <c r="J20" s="244"/>
      <c r="K20" s="169" t="s">
        <v>85</v>
      </c>
    </row>
    <row r="21" spans="1:13" outlineLevel="2" x14ac:dyDescent="0.3">
      <c r="A21" s="244"/>
      <c r="B21" s="245" t="s">
        <v>240</v>
      </c>
      <c r="C21" s="212">
        <f t="shared" si="5"/>
        <v>0</v>
      </c>
      <c r="D21" s="30"/>
      <c r="E21" s="30"/>
      <c r="F21" s="30"/>
      <c r="G21" s="30"/>
      <c r="H21" s="30"/>
      <c r="I21" s="30"/>
      <c r="J21" s="244"/>
      <c r="K21" s="169" t="s">
        <v>85</v>
      </c>
    </row>
    <row r="22" spans="1:13" outlineLevel="2" x14ac:dyDescent="0.3">
      <c r="A22" s="244"/>
      <c r="B22" s="245" t="s">
        <v>241</v>
      </c>
      <c r="C22" s="243">
        <f t="shared" si="5"/>
        <v>0</v>
      </c>
      <c r="D22" s="243"/>
      <c r="E22" s="280"/>
      <c r="F22" s="243"/>
      <c r="G22" s="243"/>
      <c r="H22" s="243"/>
      <c r="I22" s="243"/>
      <c r="J22" s="244"/>
      <c r="K22" s="169" t="s">
        <v>441</v>
      </c>
    </row>
    <row r="23" spans="1:13" s="190" customFormat="1" x14ac:dyDescent="0.3">
      <c r="A23" s="192"/>
      <c r="B23" s="189" t="s">
        <v>65</v>
      </c>
      <c r="C23" s="193">
        <f t="shared" ref="C23:I23" si="6">SUBTOTAL(9,C24:C45)</f>
        <v>0</v>
      </c>
      <c r="D23" s="193">
        <f t="shared" si="6"/>
        <v>0</v>
      </c>
      <c r="E23" s="217">
        <f t="shared" si="6"/>
        <v>0</v>
      </c>
      <c r="F23" s="193">
        <f t="shared" si="6"/>
        <v>0</v>
      </c>
      <c r="G23" s="193">
        <f t="shared" si="6"/>
        <v>0</v>
      </c>
      <c r="H23" s="193">
        <f t="shared" si="6"/>
        <v>0</v>
      </c>
      <c r="I23" s="193">
        <f t="shared" si="6"/>
        <v>0</v>
      </c>
      <c r="J23" s="192"/>
      <c r="K23" s="189"/>
      <c r="M23" s="190" t="b">
        <f>SUM(F23:I23)=SUM(C24,C33)</f>
        <v>1</v>
      </c>
    </row>
    <row r="24" spans="1:13" s="190" customFormat="1" outlineLevel="1" x14ac:dyDescent="0.3">
      <c r="A24" s="250" t="s">
        <v>442</v>
      </c>
      <c r="B24" s="248" t="s">
        <v>443</v>
      </c>
      <c r="C24" s="221">
        <f>SUBTOTAL(9,C25:C32)</f>
        <v>0</v>
      </c>
      <c r="D24" s="221">
        <f t="shared" ref="D24:I24" si="7">SUBTOTAL(9,D25:D32)</f>
        <v>0</v>
      </c>
      <c r="E24" s="249">
        <f t="shared" si="7"/>
        <v>0</v>
      </c>
      <c r="F24" s="221">
        <f t="shared" si="7"/>
        <v>0</v>
      </c>
      <c r="G24" s="221">
        <f t="shared" si="7"/>
        <v>0</v>
      </c>
      <c r="H24" s="221">
        <f t="shared" si="7"/>
        <v>0</v>
      </c>
      <c r="I24" s="221">
        <f t="shared" si="7"/>
        <v>0</v>
      </c>
      <c r="J24" s="328" t="s">
        <v>444</v>
      </c>
      <c r="K24" s="248"/>
      <c r="M24" s="190" t="b">
        <f>SUM(F24:I24)=SUM(C25:C32)</f>
        <v>1</v>
      </c>
    </row>
    <row r="25" spans="1:13" outlineLevel="2" x14ac:dyDescent="0.3">
      <c r="A25" s="244"/>
      <c r="B25" s="245" t="s">
        <v>445</v>
      </c>
      <c r="C25" s="212">
        <f t="shared" ref="C25:C30" si="8">SUM(F25:I25)</f>
        <v>0</v>
      </c>
      <c r="D25" s="30"/>
      <c r="E25" s="207"/>
      <c r="F25" s="30"/>
      <c r="G25" s="30"/>
      <c r="H25" s="30"/>
      <c r="I25" s="30"/>
      <c r="J25" s="244"/>
      <c r="K25" s="170"/>
    </row>
    <row r="26" spans="1:13" outlineLevel="2" x14ac:dyDescent="0.3">
      <c r="A26" s="244"/>
      <c r="B26" s="245" t="s">
        <v>446</v>
      </c>
      <c r="C26" s="212">
        <f t="shared" si="8"/>
        <v>0</v>
      </c>
      <c r="D26" s="30"/>
      <c r="E26" s="207"/>
      <c r="F26" s="30"/>
      <c r="G26" s="30"/>
      <c r="H26" s="30"/>
      <c r="I26" s="30"/>
      <c r="J26" s="244"/>
      <c r="K26" s="170"/>
    </row>
    <row r="27" spans="1:13" outlineLevel="2" x14ac:dyDescent="0.3">
      <c r="A27" s="244"/>
      <c r="B27" s="245" t="s">
        <v>308</v>
      </c>
      <c r="C27" s="212">
        <f t="shared" si="8"/>
        <v>0</v>
      </c>
      <c r="D27" s="30"/>
      <c r="E27" s="207"/>
      <c r="F27" s="30"/>
      <c r="G27" s="30"/>
      <c r="H27" s="30"/>
      <c r="I27" s="30"/>
      <c r="J27" s="244"/>
      <c r="K27" s="170"/>
    </row>
    <row r="28" spans="1:13" outlineLevel="2" x14ac:dyDescent="0.3">
      <c r="A28" s="244"/>
      <c r="B28" s="245" t="s">
        <v>447</v>
      </c>
      <c r="C28" s="212">
        <f t="shared" si="8"/>
        <v>0</v>
      </c>
      <c r="D28" s="30"/>
      <c r="E28" s="207"/>
      <c r="F28" s="30"/>
      <c r="G28" s="30"/>
      <c r="H28" s="30"/>
      <c r="I28" s="30"/>
      <c r="J28" s="244"/>
      <c r="K28" s="170"/>
    </row>
    <row r="29" spans="1:13" outlineLevel="2" x14ac:dyDescent="0.3">
      <c r="A29" s="244"/>
      <c r="B29" s="245" t="s">
        <v>448</v>
      </c>
      <c r="C29" s="212">
        <f t="shared" si="8"/>
        <v>0</v>
      </c>
      <c r="D29" s="30"/>
      <c r="E29" s="207"/>
      <c r="F29" s="30"/>
      <c r="G29" s="30"/>
      <c r="H29" s="30"/>
      <c r="I29" s="30"/>
      <c r="J29" s="244"/>
      <c r="K29" s="170"/>
    </row>
    <row r="30" spans="1:13" outlineLevel="2" x14ac:dyDescent="0.3">
      <c r="A30" s="244"/>
      <c r="B30" s="245" t="s">
        <v>299</v>
      </c>
      <c r="C30" s="212">
        <f t="shared" si="8"/>
        <v>0</v>
      </c>
      <c r="D30" s="30"/>
      <c r="E30" s="207"/>
      <c r="F30" s="30"/>
      <c r="G30" s="30"/>
      <c r="H30" s="30"/>
      <c r="I30" s="30"/>
      <c r="J30" s="244"/>
      <c r="K30" s="170"/>
    </row>
    <row r="31" spans="1:13" outlineLevel="2" x14ac:dyDescent="0.3">
      <c r="A31" s="244"/>
      <c r="B31" s="245" t="s">
        <v>449</v>
      </c>
      <c r="C31" s="212">
        <f t="shared" ref="C31:C32" si="9">SUM(F31:I31)</f>
        <v>0</v>
      </c>
      <c r="D31" s="30"/>
      <c r="E31" s="207"/>
      <c r="F31" s="30"/>
      <c r="G31" s="228"/>
      <c r="H31" s="228"/>
      <c r="I31" s="228"/>
      <c r="J31" s="244"/>
      <c r="K31" s="170" t="s">
        <v>113</v>
      </c>
    </row>
    <row r="32" spans="1:13" outlineLevel="2" x14ac:dyDescent="0.3">
      <c r="A32" s="244"/>
      <c r="B32" s="245" t="s">
        <v>450</v>
      </c>
      <c r="C32" s="212">
        <f t="shared" si="9"/>
        <v>0</v>
      </c>
      <c r="D32" s="30"/>
      <c r="E32" s="207"/>
      <c r="F32" s="30"/>
      <c r="G32" s="228"/>
      <c r="H32" s="228"/>
      <c r="I32" s="228"/>
      <c r="J32" s="244"/>
      <c r="K32" s="170" t="s">
        <v>113</v>
      </c>
    </row>
    <row r="33" spans="1:13" s="190" customFormat="1" outlineLevel="1" x14ac:dyDescent="0.3">
      <c r="A33" s="250" t="s">
        <v>451</v>
      </c>
      <c r="B33" s="248" t="s">
        <v>452</v>
      </c>
      <c r="C33" s="221">
        <f>SUBTOTAL(9,C34:C45)</f>
        <v>0</v>
      </c>
      <c r="D33" s="221">
        <f t="shared" ref="D33:I33" si="10">SUBTOTAL(9,D34:D45)</f>
        <v>0</v>
      </c>
      <c r="E33" s="249">
        <f t="shared" si="10"/>
        <v>0</v>
      </c>
      <c r="F33" s="221">
        <f t="shared" si="10"/>
        <v>0</v>
      </c>
      <c r="G33" s="221">
        <f t="shared" si="10"/>
        <v>0</v>
      </c>
      <c r="H33" s="221">
        <f t="shared" si="10"/>
        <v>0</v>
      </c>
      <c r="I33" s="221">
        <f t="shared" si="10"/>
        <v>0</v>
      </c>
      <c r="J33" s="250" t="s">
        <v>453</v>
      </c>
      <c r="K33" s="248"/>
      <c r="M33" s="190" t="b">
        <f>SUM(F33:I33)=SUM(C34:C45)</f>
        <v>1</v>
      </c>
    </row>
    <row r="34" spans="1:13" outlineLevel="2" x14ac:dyDescent="0.3">
      <c r="A34" s="244"/>
      <c r="B34" s="245" t="s">
        <v>454</v>
      </c>
      <c r="C34" s="212">
        <f t="shared" ref="C34:C45" si="11">SUM(F34:I34)</f>
        <v>0</v>
      </c>
      <c r="D34" s="30"/>
      <c r="E34" s="207"/>
      <c r="F34" s="30"/>
      <c r="G34" s="30"/>
      <c r="H34" s="30"/>
      <c r="I34" s="30"/>
      <c r="J34" s="244"/>
      <c r="K34" s="169"/>
    </row>
    <row r="35" spans="1:13" outlineLevel="2" x14ac:dyDescent="0.3">
      <c r="A35" s="244"/>
      <c r="B35" s="245" t="s">
        <v>455</v>
      </c>
      <c r="C35" s="212">
        <f t="shared" si="11"/>
        <v>0</v>
      </c>
      <c r="D35" s="30"/>
      <c r="E35" s="207"/>
      <c r="F35" s="30"/>
      <c r="G35" s="30"/>
      <c r="H35" s="30"/>
      <c r="I35" s="30"/>
      <c r="J35" s="244"/>
      <c r="K35" s="169"/>
    </row>
    <row r="36" spans="1:13" outlineLevel="2" x14ac:dyDescent="0.3">
      <c r="A36" s="244"/>
      <c r="B36" s="245" t="s">
        <v>456</v>
      </c>
      <c r="C36" s="212">
        <f t="shared" si="11"/>
        <v>0</v>
      </c>
      <c r="D36" s="30"/>
      <c r="E36" s="207"/>
      <c r="F36" s="30"/>
      <c r="G36" s="30"/>
      <c r="H36" s="30"/>
      <c r="I36" s="30"/>
      <c r="J36" s="244"/>
      <c r="K36" s="169"/>
    </row>
    <row r="37" spans="1:13" outlineLevel="2" x14ac:dyDescent="0.3">
      <c r="A37" s="244"/>
      <c r="B37" s="245" t="s">
        <v>457</v>
      </c>
      <c r="C37" s="212">
        <f t="shared" si="11"/>
        <v>0</v>
      </c>
      <c r="D37" s="30"/>
      <c r="E37" s="207"/>
      <c r="F37" s="30"/>
      <c r="G37" s="30"/>
      <c r="H37" s="30"/>
      <c r="I37" s="30"/>
      <c r="J37" s="244"/>
      <c r="K37" s="169"/>
    </row>
    <row r="38" spans="1:13" outlineLevel="2" x14ac:dyDescent="0.3">
      <c r="A38" s="244"/>
      <c r="B38" s="245" t="s">
        <v>458</v>
      </c>
      <c r="C38" s="212">
        <f t="shared" si="11"/>
        <v>0</v>
      </c>
      <c r="D38" s="30"/>
      <c r="E38" s="207"/>
      <c r="F38" s="30"/>
      <c r="G38" s="30"/>
      <c r="H38" s="30"/>
      <c r="I38" s="30"/>
      <c r="J38" s="244"/>
      <c r="K38" s="169"/>
    </row>
    <row r="39" spans="1:13" outlineLevel="2" x14ac:dyDescent="0.3">
      <c r="A39" s="244"/>
      <c r="B39" s="245" t="s">
        <v>459</v>
      </c>
      <c r="C39" s="212">
        <f t="shared" si="11"/>
        <v>0</v>
      </c>
      <c r="D39" s="30"/>
      <c r="E39" s="207"/>
      <c r="F39" s="30"/>
      <c r="G39" s="30"/>
      <c r="H39" s="30"/>
      <c r="I39" s="30"/>
      <c r="J39" s="244"/>
      <c r="K39" s="169"/>
    </row>
    <row r="40" spans="1:13" outlineLevel="2" x14ac:dyDescent="0.3">
      <c r="A40" s="244"/>
      <c r="B40" s="245" t="s">
        <v>460</v>
      </c>
      <c r="C40" s="212">
        <f t="shared" si="11"/>
        <v>0</v>
      </c>
      <c r="D40" s="30"/>
      <c r="E40" s="207"/>
      <c r="F40" s="30"/>
      <c r="G40" s="30"/>
      <c r="H40" s="30"/>
      <c r="I40" s="30"/>
      <c r="J40" s="244"/>
      <c r="K40" s="169"/>
    </row>
    <row r="41" spans="1:13" outlineLevel="2" x14ac:dyDescent="0.3">
      <c r="A41" s="244"/>
      <c r="B41" s="245" t="s">
        <v>461</v>
      </c>
      <c r="C41" s="212">
        <f t="shared" si="11"/>
        <v>0</v>
      </c>
      <c r="D41" s="30"/>
      <c r="E41" s="207"/>
      <c r="F41" s="30"/>
      <c r="G41" s="30"/>
      <c r="H41" s="30"/>
      <c r="I41" s="30"/>
      <c r="J41" s="244"/>
      <c r="K41" s="169"/>
    </row>
    <row r="42" spans="1:13" outlineLevel="2" x14ac:dyDescent="0.3">
      <c r="A42" s="244"/>
      <c r="B42" s="245" t="s">
        <v>320</v>
      </c>
      <c r="C42" s="212">
        <f t="shared" si="11"/>
        <v>0</v>
      </c>
      <c r="D42" s="30"/>
      <c r="E42" s="207"/>
      <c r="F42" s="30"/>
      <c r="G42" s="30"/>
      <c r="H42" s="30"/>
      <c r="I42" s="30"/>
      <c r="J42" s="244"/>
      <c r="K42" s="169"/>
    </row>
    <row r="43" spans="1:13" outlineLevel="2" x14ac:dyDescent="0.3">
      <c r="A43" s="244"/>
      <c r="B43" s="245" t="s">
        <v>462</v>
      </c>
      <c r="C43" s="212">
        <f t="shared" si="11"/>
        <v>0</v>
      </c>
      <c r="D43" s="30"/>
      <c r="E43" s="207"/>
      <c r="F43" s="30"/>
      <c r="G43" s="30"/>
      <c r="H43" s="30"/>
      <c r="I43" s="30"/>
      <c r="J43" s="244"/>
      <c r="K43" s="169"/>
    </row>
    <row r="44" spans="1:13" outlineLevel="2" x14ac:dyDescent="0.3">
      <c r="A44" s="244"/>
      <c r="B44" s="245" t="s">
        <v>463</v>
      </c>
      <c r="C44" s="212">
        <f t="shared" si="11"/>
        <v>0</v>
      </c>
      <c r="D44" s="30"/>
      <c r="E44" s="207"/>
      <c r="F44" s="30"/>
      <c r="G44" s="30"/>
      <c r="H44" s="30"/>
      <c r="I44" s="30"/>
      <c r="J44" s="244"/>
      <c r="K44" s="169"/>
    </row>
    <row r="45" spans="1:13" outlineLevel="2" x14ac:dyDescent="0.3">
      <c r="A45" s="244"/>
      <c r="B45" s="245" t="s">
        <v>299</v>
      </c>
      <c r="C45" s="212">
        <f t="shared" si="11"/>
        <v>0</v>
      </c>
      <c r="D45" s="30"/>
      <c r="E45" s="207"/>
      <c r="F45" s="30"/>
      <c r="G45" s="30"/>
      <c r="H45" s="30"/>
      <c r="I45" s="30"/>
      <c r="J45" s="244"/>
      <c r="K45" s="169"/>
    </row>
    <row r="46" spans="1:13" s="190" customFormat="1" x14ac:dyDescent="0.3">
      <c r="A46" s="192"/>
      <c r="B46" s="189" t="s">
        <v>66</v>
      </c>
      <c r="C46" s="193">
        <f>SUBTOTAL(9,C47:C55)</f>
        <v>0</v>
      </c>
      <c r="D46" s="193">
        <f t="shared" ref="D46:I46" si="12">SUBTOTAL(9,D47:D55)</f>
        <v>0</v>
      </c>
      <c r="E46" s="217">
        <f t="shared" si="12"/>
        <v>0</v>
      </c>
      <c r="F46" s="193">
        <f t="shared" si="12"/>
        <v>0</v>
      </c>
      <c r="G46" s="193">
        <f t="shared" si="12"/>
        <v>0</v>
      </c>
      <c r="H46" s="193">
        <f t="shared" si="12"/>
        <v>0</v>
      </c>
      <c r="I46" s="193">
        <f t="shared" si="12"/>
        <v>0</v>
      </c>
      <c r="J46" s="192"/>
      <c r="K46" s="189"/>
      <c r="M46" s="1" t="b">
        <f>SUM(F46:I46)=C47</f>
        <v>1</v>
      </c>
    </row>
    <row r="47" spans="1:13" s="190" customFormat="1" outlineLevel="1" x14ac:dyDescent="0.3">
      <c r="A47" s="250" t="s">
        <v>464</v>
      </c>
      <c r="B47" s="248" t="s">
        <v>465</v>
      </c>
      <c r="C47" s="221">
        <f>SUBTOTAL(9,C48:C55)</f>
        <v>0</v>
      </c>
      <c r="D47" s="221">
        <f t="shared" ref="D47:I47" si="13">SUBTOTAL(9,D48:D55)</f>
        <v>0</v>
      </c>
      <c r="E47" s="249">
        <f t="shared" si="13"/>
        <v>0</v>
      </c>
      <c r="F47" s="221">
        <f t="shared" si="13"/>
        <v>0</v>
      </c>
      <c r="G47" s="221">
        <f t="shared" si="13"/>
        <v>0</v>
      </c>
      <c r="H47" s="221">
        <f t="shared" si="13"/>
        <v>0</v>
      </c>
      <c r="I47" s="221">
        <f t="shared" si="13"/>
        <v>0</v>
      </c>
      <c r="J47" s="250" t="s">
        <v>466</v>
      </c>
      <c r="K47" s="248"/>
      <c r="M47" s="190" t="b">
        <f>SUM(F47:I47)=SUM(C48:C55)</f>
        <v>1</v>
      </c>
    </row>
    <row r="48" spans="1:13" outlineLevel="2" x14ac:dyDescent="0.3">
      <c r="A48" s="244"/>
      <c r="B48" s="245" t="s">
        <v>467</v>
      </c>
      <c r="C48" s="212">
        <f t="shared" ref="C48:C55" si="14">SUM(F48:I48)</f>
        <v>0</v>
      </c>
      <c r="D48" s="30"/>
      <c r="E48" s="207"/>
      <c r="F48" s="30"/>
      <c r="G48" s="30"/>
      <c r="H48" s="30"/>
      <c r="I48" s="30"/>
      <c r="J48" s="244"/>
      <c r="K48" s="169"/>
    </row>
    <row r="49" spans="1:13" outlineLevel="2" x14ac:dyDescent="0.3">
      <c r="A49" s="244"/>
      <c r="B49" s="245" t="s">
        <v>468</v>
      </c>
      <c r="C49" s="212">
        <f t="shared" si="14"/>
        <v>0</v>
      </c>
      <c r="D49" s="30"/>
      <c r="E49" s="207"/>
      <c r="F49" s="30"/>
      <c r="G49" s="30"/>
      <c r="H49" s="30"/>
      <c r="I49" s="30"/>
      <c r="J49" s="244"/>
      <c r="K49" s="169"/>
    </row>
    <row r="50" spans="1:13" outlineLevel="2" x14ac:dyDescent="0.3">
      <c r="A50" s="244"/>
      <c r="B50" s="245" t="s">
        <v>469</v>
      </c>
      <c r="C50" s="212">
        <f t="shared" si="14"/>
        <v>0</v>
      </c>
      <c r="D50" s="30"/>
      <c r="E50" s="207"/>
      <c r="F50" s="30"/>
      <c r="G50" s="30"/>
      <c r="H50" s="30"/>
      <c r="I50" s="30"/>
      <c r="J50" s="244"/>
      <c r="K50" s="169"/>
    </row>
    <row r="51" spans="1:13" outlineLevel="2" x14ac:dyDescent="0.3">
      <c r="A51" s="244"/>
      <c r="B51" s="245" t="s">
        <v>470</v>
      </c>
      <c r="C51" s="212">
        <f t="shared" si="14"/>
        <v>0</v>
      </c>
      <c r="D51" s="30"/>
      <c r="E51" s="207"/>
      <c r="F51" s="30"/>
      <c r="G51" s="30"/>
      <c r="H51" s="30"/>
      <c r="I51" s="30"/>
      <c r="J51" s="244"/>
      <c r="K51" s="169"/>
    </row>
    <row r="52" spans="1:13" outlineLevel="2" x14ac:dyDescent="0.3">
      <c r="A52" s="244"/>
      <c r="B52" s="245" t="s">
        <v>471</v>
      </c>
      <c r="C52" s="212">
        <f t="shared" si="14"/>
        <v>0</v>
      </c>
      <c r="D52" s="30"/>
      <c r="E52" s="207"/>
      <c r="F52" s="30"/>
      <c r="G52" s="30"/>
      <c r="H52" s="30"/>
      <c r="I52" s="30"/>
      <c r="J52" s="244"/>
      <c r="K52" s="169"/>
    </row>
    <row r="53" spans="1:13" outlineLevel="2" x14ac:dyDescent="0.3">
      <c r="A53" s="244"/>
      <c r="B53" s="245" t="s">
        <v>472</v>
      </c>
      <c r="C53" s="212">
        <f t="shared" si="14"/>
        <v>0</v>
      </c>
      <c r="D53" s="30"/>
      <c r="E53" s="207"/>
      <c r="F53" s="30"/>
      <c r="G53" s="30"/>
      <c r="H53" s="30"/>
      <c r="I53" s="30"/>
      <c r="J53" s="244"/>
      <c r="K53" s="170"/>
    </row>
    <row r="54" spans="1:13" outlineLevel="2" x14ac:dyDescent="0.3">
      <c r="A54" s="244"/>
      <c r="B54" s="245" t="s">
        <v>473</v>
      </c>
      <c r="C54" s="212">
        <f t="shared" si="14"/>
        <v>0</v>
      </c>
      <c r="D54" s="30"/>
      <c r="E54" s="207"/>
      <c r="F54" s="30"/>
      <c r="G54" s="30"/>
      <c r="H54" s="30"/>
      <c r="I54" s="30"/>
      <c r="J54" s="244"/>
      <c r="K54" s="169"/>
    </row>
    <row r="55" spans="1:13" outlineLevel="2" x14ac:dyDescent="0.3">
      <c r="A55" s="244"/>
      <c r="B55" s="245" t="s">
        <v>299</v>
      </c>
      <c r="C55" s="212">
        <f t="shared" si="14"/>
        <v>0</v>
      </c>
      <c r="D55" s="30"/>
      <c r="E55" s="207"/>
      <c r="F55" s="30"/>
      <c r="G55" s="30"/>
      <c r="H55" s="30"/>
      <c r="I55" s="30"/>
      <c r="J55" s="244"/>
      <c r="K55" s="169"/>
    </row>
    <row r="56" spans="1:13" s="190" customFormat="1" x14ac:dyDescent="0.3">
      <c r="A56" s="192"/>
      <c r="B56" s="189" t="s">
        <v>474</v>
      </c>
      <c r="C56" s="193">
        <f t="shared" ref="C56:I56" si="15">SUBTOTAL(9,C57:C63)</f>
        <v>0</v>
      </c>
      <c r="D56" s="193">
        <f t="shared" si="15"/>
        <v>0</v>
      </c>
      <c r="E56" s="217">
        <f t="shared" si="15"/>
        <v>0</v>
      </c>
      <c r="F56" s="193">
        <f t="shared" si="15"/>
        <v>0</v>
      </c>
      <c r="G56" s="193">
        <f t="shared" si="15"/>
        <v>0</v>
      </c>
      <c r="H56" s="193">
        <f t="shared" si="15"/>
        <v>0</v>
      </c>
      <c r="I56" s="193">
        <f t="shared" si="15"/>
        <v>0</v>
      </c>
      <c r="J56" s="192"/>
      <c r="K56" s="189"/>
      <c r="M56" s="1" t="b">
        <f>SUM(F56:I56)=C57</f>
        <v>1</v>
      </c>
    </row>
    <row r="57" spans="1:13" s="190" customFormat="1" outlineLevel="1" x14ac:dyDescent="0.3">
      <c r="A57" s="281" t="s">
        <v>351</v>
      </c>
      <c r="B57" s="248" t="s">
        <v>474</v>
      </c>
      <c r="C57" s="221">
        <f t="shared" ref="C57:I57" si="16">SUBTOTAL(9,C58:C63)</f>
        <v>0</v>
      </c>
      <c r="D57" s="221">
        <f t="shared" si="16"/>
        <v>0</v>
      </c>
      <c r="E57" s="249">
        <f t="shared" si="16"/>
        <v>0</v>
      </c>
      <c r="F57" s="221">
        <f t="shared" si="16"/>
        <v>0</v>
      </c>
      <c r="G57" s="221">
        <f t="shared" si="16"/>
        <v>0</v>
      </c>
      <c r="H57" s="221">
        <f t="shared" si="16"/>
        <v>0</v>
      </c>
      <c r="I57" s="221">
        <f t="shared" si="16"/>
        <v>0</v>
      </c>
      <c r="J57" s="250" t="s">
        <v>466</v>
      </c>
      <c r="K57" s="248"/>
      <c r="M57" s="190" t="b">
        <f>SUM(F57:I57)=SUM(C58:C63)</f>
        <v>1</v>
      </c>
    </row>
    <row r="58" spans="1:13" outlineLevel="2" x14ac:dyDescent="0.3">
      <c r="A58" s="244"/>
      <c r="B58" s="245" t="s">
        <v>475</v>
      </c>
      <c r="C58" s="212">
        <f t="shared" ref="C58:C63" si="17">SUM(F58:I58)</f>
        <v>0</v>
      </c>
      <c r="D58" s="30"/>
      <c r="E58" s="207"/>
      <c r="F58" s="30"/>
      <c r="G58" s="30"/>
      <c r="H58" s="30"/>
      <c r="I58" s="30"/>
      <c r="J58" s="244"/>
      <c r="K58" s="169"/>
    </row>
    <row r="59" spans="1:13" outlineLevel="2" x14ac:dyDescent="0.3">
      <c r="A59" s="244"/>
      <c r="B59" s="245" t="s">
        <v>355</v>
      </c>
      <c r="C59" s="212">
        <f t="shared" si="17"/>
        <v>0</v>
      </c>
      <c r="D59" s="30"/>
      <c r="E59" s="207"/>
      <c r="F59" s="30"/>
      <c r="G59" s="30"/>
      <c r="H59" s="30"/>
      <c r="I59" s="30"/>
      <c r="J59" s="244"/>
      <c r="K59" s="169"/>
    </row>
    <row r="60" spans="1:13" outlineLevel="2" x14ac:dyDescent="0.3">
      <c r="A60" s="244"/>
      <c r="B60" s="245" t="s">
        <v>428</v>
      </c>
      <c r="C60" s="212">
        <f t="shared" si="17"/>
        <v>0</v>
      </c>
      <c r="D60" s="30"/>
      <c r="E60" s="207"/>
      <c r="F60" s="30"/>
      <c r="G60" s="30"/>
      <c r="H60" s="30"/>
      <c r="I60" s="30"/>
      <c r="J60" s="244"/>
      <c r="K60" s="169"/>
    </row>
    <row r="61" spans="1:13" outlineLevel="2" x14ac:dyDescent="0.3">
      <c r="A61" s="244"/>
      <c r="B61" s="245" t="s">
        <v>363</v>
      </c>
      <c r="C61" s="212">
        <f t="shared" si="17"/>
        <v>0</v>
      </c>
      <c r="D61" s="30"/>
      <c r="E61" s="207"/>
      <c r="F61" s="30"/>
      <c r="G61" s="30"/>
      <c r="H61" s="30"/>
      <c r="I61" s="30"/>
      <c r="J61" s="244"/>
      <c r="K61" s="169"/>
    </row>
    <row r="62" spans="1:13" outlineLevel="2" x14ac:dyDescent="0.3">
      <c r="A62" s="244"/>
      <c r="B62" s="245" t="s">
        <v>364</v>
      </c>
      <c r="C62" s="212">
        <f t="shared" si="17"/>
        <v>0</v>
      </c>
      <c r="D62" s="30"/>
      <c r="E62" s="207"/>
      <c r="F62" s="30"/>
      <c r="G62" s="30"/>
      <c r="H62" s="30"/>
      <c r="I62" s="30"/>
      <c r="J62" s="244"/>
      <c r="K62" s="169"/>
    </row>
    <row r="63" spans="1:13" outlineLevel="2" x14ac:dyDescent="0.3">
      <c r="A63" s="244"/>
      <c r="B63" s="245" t="s">
        <v>299</v>
      </c>
      <c r="C63" s="212">
        <f t="shared" si="17"/>
        <v>0</v>
      </c>
      <c r="D63" s="30"/>
      <c r="E63" s="207"/>
      <c r="F63" s="30"/>
      <c r="G63" s="30"/>
      <c r="H63" s="30"/>
      <c r="I63" s="30"/>
      <c r="J63" s="244"/>
      <c r="K63" s="169"/>
    </row>
    <row r="64" spans="1:13" ht="5.4" customHeight="1" x14ac:dyDescent="0.3">
      <c r="A64" s="6"/>
      <c r="B64" s="216"/>
      <c r="C64" s="27"/>
      <c r="D64" s="7"/>
      <c r="E64" s="206"/>
      <c r="F64" s="33"/>
      <c r="G64" s="33"/>
      <c r="H64" s="33"/>
      <c r="I64" s="33"/>
      <c r="J64" s="6"/>
      <c r="K64" s="167"/>
    </row>
  </sheetData>
  <mergeCells count="12">
    <mergeCell ref="K1:K2"/>
    <mergeCell ref="I1:I2"/>
    <mergeCell ref="G1:G2"/>
    <mergeCell ref="A3:A6"/>
    <mergeCell ref="A1:B1"/>
    <mergeCell ref="A2:B2"/>
    <mergeCell ref="C1:C2"/>
    <mergeCell ref="D1:D2"/>
    <mergeCell ref="E1:E2"/>
    <mergeCell ref="J1:J2"/>
    <mergeCell ref="F1:F2"/>
    <mergeCell ref="H1:H2"/>
  </mergeCells>
  <phoneticPr fontId="7" type="noConversion"/>
  <pageMargins left="0.23622047244094491" right="0.23622047244094491" top="1.1023622047244095" bottom="1.0629921259842521" header="0.19685039370078741" footer="0.31496062992125984"/>
  <pageSetup paperSize="8" scale="84" fitToHeight="0" orientation="landscape" r:id="rId1"/>
  <headerFooter>
    <oddHeader>&amp;L&amp;"-,Bold"&amp;12TRANSNET PIPELINES  TENDER NUMBER: TPL/2023/07/xxxx/xxxxx/RFP
DESCRIPTION OF THE SERVICES: MAIN AUTOMATION CONTRACT FOR THE INLAND NETWORK AUTOMATION PROJECT
ACTIVITY SCHEDULE - PLMS EXECUTION
&amp;D</oddHeader>
    <oddFooter>&amp;L&amp;F   &amp;A&amp;RName: ________________________  Signature: ______________________  Company Stamp
p&amp;P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DD5A1-10B0-4149-B2E3-958ED5BF6757}">
  <sheetPr>
    <tabColor rgb="FF92D050"/>
    <outlinePr summaryBelow="0" summaryRight="0"/>
  </sheetPr>
  <dimension ref="A1:AX198"/>
  <sheetViews>
    <sheetView zoomScale="70" zoomScaleNormal="70" workbookViewId="0">
      <pane xSplit="3" ySplit="10" topLeftCell="D18" activePane="bottomRight" state="frozen"/>
      <selection pane="topRight" activeCell="E32" sqref="E32"/>
      <selection pane="bottomLeft" activeCell="E32" sqref="E32"/>
      <selection pane="bottomRight" activeCell="F68" sqref="F68:X98"/>
    </sheetView>
  </sheetViews>
  <sheetFormatPr defaultColWidth="8.88671875" defaultRowHeight="13.8" outlineLevelRow="2" outlineLevelCol="1" x14ac:dyDescent="0.3"/>
  <cols>
    <col min="1" max="1" width="9.88671875" style="4" customWidth="1"/>
    <col min="2" max="2" width="73.5546875" style="2" customWidth="1"/>
    <col min="3" max="3" width="16" style="2" hidden="1" customWidth="1"/>
    <col min="4" max="4" width="8.88671875" style="296" customWidth="1"/>
    <col min="5" max="5" width="11.88671875" style="296" customWidth="1"/>
    <col min="6" max="6" width="11.88671875" style="297" customWidth="1"/>
    <col min="7" max="25" width="7.6640625" style="296" customWidth="1" outlineLevel="1"/>
    <col min="26" max="27" width="11.88671875" style="296" customWidth="1"/>
    <col min="28" max="28" width="11.88671875" style="298" customWidth="1"/>
    <col min="29" max="47" width="10.6640625" style="296" customWidth="1"/>
    <col min="48" max="48" width="54.6640625" style="2" customWidth="1"/>
    <col min="49" max="16384" width="8.88671875" style="1"/>
  </cols>
  <sheetData>
    <row r="1" spans="1:50" ht="12.75" customHeight="1" x14ac:dyDescent="0.3">
      <c r="A1" s="439" t="s">
        <v>476</v>
      </c>
      <c r="B1" s="439"/>
      <c r="C1" s="282"/>
      <c r="D1" s="441" t="s">
        <v>477</v>
      </c>
      <c r="E1" s="441"/>
      <c r="F1" s="441" t="s">
        <v>478</v>
      </c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24" t="s">
        <v>43</v>
      </c>
      <c r="AA1" s="424" t="s">
        <v>76</v>
      </c>
      <c r="AB1" s="431" t="s">
        <v>77</v>
      </c>
      <c r="AC1" s="424" t="s">
        <v>479</v>
      </c>
      <c r="AD1" s="424" t="s">
        <v>480</v>
      </c>
      <c r="AE1" s="424" t="s">
        <v>213</v>
      </c>
      <c r="AF1" s="424" t="s">
        <v>481</v>
      </c>
      <c r="AG1" s="424" t="s">
        <v>215</v>
      </c>
      <c r="AH1" s="424" t="s">
        <v>216</v>
      </c>
      <c r="AI1" s="424" t="s">
        <v>482</v>
      </c>
      <c r="AJ1" s="424" t="s">
        <v>218</v>
      </c>
      <c r="AK1" s="424" t="s">
        <v>219</v>
      </c>
      <c r="AL1" s="424" t="s">
        <v>220</v>
      </c>
      <c r="AM1" s="424" t="s">
        <v>483</v>
      </c>
      <c r="AN1" s="424" t="s">
        <v>225</v>
      </c>
      <c r="AO1" s="424" t="s">
        <v>226</v>
      </c>
      <c r="AP1" s="424" t="s">
        <v>227</v>
      </c>
      <c r="AQ1" s="424" t="s">
        <v>228</v>
      </c>
      <c r="AR1" s="424" t="s">
        <v>230</v>
      </c>
      <c r="AS1" s="424" t="s">
        <v>231</v>
      </c>
      <c r="AT1" s="424" t="s">
        <v>232</v>
      </c>
      <c r="AU1" s="424" t="s">
        <v>484</v>
      </c>
      <c r="AV1" s="410" t="s">
        <v>44</v>
      </c>
    </row>
    <row r="2" spans="1:50" ht="27.6" x14ac:dyDescent="0.3">
      <c r="A2" s="439" t="s">
        <v>485</v>
      </c>
      <c r="B2" s="439"/>
      <c r="C2" s="282"/>
      <c r="D2" s="151" t="s">
        <v>486</v>
      </c>
      <c r="E2" s="151" t="s">
        <v>487</v>
      </c>
      <c r="F2" s="223" t="s">
        <v>488</v>
      </c>
      <c r="G2" s="151" t="s">
        <v>489</v>
      </c>
      <c r="H2" s="151" t="s">
        <v>490</v>
      </c>
      <c r="I2" s="151" t="s">
        <v>491</v>
      </c>
      <c r="J2" s="151" t="s">
        <v>492</v>
      </c>
      <c r="K2" s="151" t="s">
        <v>493</v>
      </c>
      <c r="L2" s="151" t="s">
        <v>494</v>
      </c>
      <c r="M2" s="151" t="s">
        <v>495</v>
      </c>
      <c r="N2" s="151" t="s">
        <v>496</v>
      </c>
      <c r="O2" s="151" t="s">
        <v>497</v>
      </c>
      <c r="P2" s="151" t="s">
        <v>498</v>
      </c>
      <c r="Q2" s="151" t="s">
        <v>499</v>
      </c>
      <c r="R2" s="151" t="s">
        <v>500</v>
      </c>
      <c r="S2" s="151" t="s">
        <v>501</v>
      </c>
      <c r="T2" s="151" t="s">
        <v>502</v>
      </c>
      <c r="U2" s="151" t="s">
        <v>503</v>
      </c>
      <c r="V2" s="151" t="s">
        <v>504</v>
      </c>
      <c r="W2" s="151" t="s">
        <v>505</v>
      </c>
      <c r="X2" s="151" t="s">
        <v>506</v>
      </c>
      <c r="Y2" s="151" t="s">
        <v>507</v>
      </c>
      <c r="Z2" s="424"/>
      <c r="AA2" s="424"/>
      <c r="AB2" s="431"/>
      <c r="AC2" s="424"/>
      <c r="AD2" s="424"/>
      <c r="AE2" s="424"/>
      <c r="AF2" s="424"/>
      <c r="AG2" s="424"/>
      <c r="AH2" s="424"/>
      <c r="AI2" s="424"/>
      <c r="AJ2" s="424"/>
      <c r="AK2" s="424"/>
      <c r="AL2" s="424"/>
      <c r="AM2" s="424"/>
      <c r="AN2" s="424"/>
      <c r="AO2" s="424"/>
      <c r="AP2" s="424"/>
      <c r="AQ2" s="424"/>
      <c r="AR2" s="424"/>
      <c r="AS2" s="424"/>
      <c r="AT2" s="424"/>
      <c r="AU2" s="424"/>
      <c r="AV2" s="410"/>
    </row>
    <row r="3" spans="1:50" x14ac:dyDescent="0.3">
      <c r="A3" s="438"/>
      <c r="B3" s="440" t="s">
        <v>46</v>
      </c>
      <c r="C3" s="440"/>
      <c r="D3" s="321" t="s">
        <v>27</v>
      </c>
      <c r="E3" s="321" t="s">
        <v>27</v>
      </c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285">
        <f>SUBTOTAL(9,Z4:Z9)</f>
        <v>0</v>
      </c>
      <c r="AA3" s="285">
        <f t="shared" ref="AA3:AU3" si="0">SUBTOTAL(9,AA4:AA9)</f>
        <v>0</v>
      </c>
      <c r="AB3" s="286">
        <f t="shared" si="0"/>
        <v>0</v>
      </c>
      <c r="AC3" s="285">
        <f t="shared" si="0"/>
        <v>0</v>
      </c>
      <c r="AD3" s="285">
        <f t="shared" si="0"/>
        <v>0</v>
      </c>
      <c r="AE3" s="285">
        <f t="shared" si="0"/>
        <v>0</v>
      </c>
      <c r="AF3" s="285">
        <f t="shared" si="0"/>
        <v>0</v>
      </c>
      <c r="AG3" s="285">
        <f t="shared" si="0"/>
        <v>0</v>
      </c>
      <c r="AH3" s="285">
        <f t="shared" si="0"/>
        <v>0</v>
      </c>
      <c r="AI3" s="285">
        <f t="shared" si="0"/>
        <v>0</v>
      </c>
      <c r="AJ3" s="285">
        <f t="shared" si="0"/>
        <v>0</v>
      </c>
      <c r="AK3" s="285">
        <f t="shared" si="0"/>
        <v>0</v>
      </c>
      <c r="AL3" s="285">
        <f t="shared" si="0"/>
        <v>0</v>
      </c>
      <c r="AM3" s="285">
        <f t="shared" si="0"/>
        <v>0</v>
      </c>
      <c r="AN3" s="285">
        <f t="shared" si="0"/>
        <v>0</v>
      </c>
      <c r="AO3" s="285">
        <f t="shared" si="0"/>
        <v>0</v>
      </c>
      <c r="AP3" s="285">
        <f t="shared" si="0"/>
        <v>0</v>
      </c>
      <c r="AQ3" s="285">
        <f t="shared" si="0"/>
        <v>0</v>
      </c>
      <c r="AR3" s="285">
        <f t="shared" si="0"/>
        <v>0</v>
      </c>
      <c r="AS3" s="285">
        <f t="shared" si="0"/>
        <v>0</v>
      </c>
      <c r="AT3" s="285">
        <f t="shared" si="0"/>
        <v>0</v>
      </c>
      <c r="AU3" s="285">
        <f t="shared" si="0"/>
        <v>0</v>
      </c>
      <c r="AV3" s="208"/>
    </row>
    <row r="4" spans="1:50" ht="13.95" customHeight="1" x14ac:dyDescent="0.3">
      <c r="A4" s="438"/>
      <c r="B4" s="208" t="s">
        <v>412</v>
      </c>
      <c r="C4" s="168"/>
      <c r="D4" s="321"/>
      <c r="E4" s="321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285">
        <f t="shared" ref="Z4:Z9" si="1">SUM(AC4:AU4)</f>
        <v>0</v>
      </c>
      <c r="AA4" s="285"/>
      <c r="AB4" s="286"/>
      <c r="AC4" s="285">
        <f>AC11</f>
        <v>0</v>
      </c>
      <c r="AD4" s="285">
        <f t="shared" ref="AD4:AU4" si="2">AD11</f>
        <v>0</v>
      </c>
      <c r="AE4" s="285">
        <f t="shared" si="2"/>
        <v>0</v>
      </c>
      <c r="AF4" s="285">
        <f t="shared" si="2"/>
        <v>0</v>
      </c>
      <c r="AG4" s="285">
        <f t="shared" si="2"/>
        <v>0</v>
      </c>
      <c r="AH4" s="285">
        <f t="shared" si="2"/>
        <v>0</v>
      </c>
      <c r="AI4" s="285">
        <f t="shared" si="2"/>
        <v>0</v>
      </c>
      <c r="AJ4" s="285">
        <f t="shared" si="2"/>
        <v>0</v>
      </c>
      <c r="AK4" s="285">
        <f t="shared" si="2"/>
        <v>0</v>
      </c>
      <c r="AL4" s="285">
        <f t="shared" si="2"/>
        <v>0</v>
      </c>
      <c r="AM4" s="285">
        <f t="shared" si="2"/>
        <v>0</v>
      </c>
      <c r="AN4" s="285">
        <f t="shared" si="2"/>
        <v>0</v>
      </c>
      <c r="AO4" s="285">
        <f t="shared" si="2"/>
        <v>0</v>
      </c>
      <c r="AP4" s="285">
        <f t="shared" si="2"/>
        <v>0</v>
      </c>
      <c r="AQ4" s="285">
        <f t="shared" si="2"/>
        <v>0</v>
      </c>
      <c r="AR4" s="285">
        <f t="shared" si="2"/>
        <v>0</v>
      </c>
      <c r="AS4" s="285">
        <f t="shared" si="2"/>
        <v>0</v>
      </c>
      <c r="AT4" s="285">
        <f t="shared" si="2"/>
        <v>0</v>
      </c>
      <c r="AU4" s="285">
        <f t="shared" si="2"/>
        <v>0</v>
      </c>
      <c r="AV4" s="208"/>
    </row>
    <row r="5" spans="1:50" ht="13.95" customHeight="1" x14ac:dyDescent="0.3">
      <c r="A5" s="438"/>
      <c r="B5" s="208" t="s">
        <v>414</v>
      </c>
      <c r="C5" s="168"/>
      <c r="D5" s="321"/>
      <c r="E5" s="321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285">
        <f t="shared" si="1"/>
        <v>0</v>
      </c>
      <c r="AA5" s="285"/>
      <c r="AB5" s="286"/>
      <c r="AC5" s="285">
        <f>AC30</f>
        <v>0</v>
      </c>
      <c r="AD5" s="285">
        <f t="shared" ref="AD5:AU5" si="3">AD30</f>
        <v>0</v>
      </c>
      <c r="AE5" s="285">
        <f t="shared" si="3"/>
        <v>0</v>
      </c>
      <c r="AF5" s="285">
        <f t="shared" si="3"/>
        <v>0</v>
      </c>
      <c r="AG5" s="285">
        <f t="shared" si="3"/>
        <v>0</v>
      </c>
      <c r="AH5" s="285">
        <f t="shared" si="3"/>
        <v>0</v>
      </c>
      <c r="AI5" s="285">
        <f t="shared" si="3"/>
        <v>0</v>
      </c>
      <c r="AJ5" s="285">
        <f t="shared" si="3"/>
        <v>0</v>
      </c>
      <c r="AK5" s="285">
        <f t="shared" si="3"/>
        <v>0</v>
      </c>
      <c r="AL5" s="285">
        <f t="shared" si="3"/>
        <v>0</v>
      </c>
      <c r="AM5" s="285">
        <f t="shared" si="3"/>
        <v>0</v>
      </c>
      <c r="AN5" s="285">
        <f t="shared" si="3"/>
        <v>0</v>
      </c>
      <c r="AO5" s="285">
        <f t="shared" si="3"/>
        <v>0</v>
      </c>
      <c r="AP5" s="285">
        <f t="shared" si="3"/>
        <v>0</v>
      </c>
      <c r="AQ5" s="285">
        <f t="shared" si="3"/>
        <v>0</v>
      </c>
      <c r="AR5" s="285">
        <f t="shared" si="3"/>
        <v>0</v>
      </c>
      <c r="AS5" s="285">
        <f t="shared" si="3"/>
        <v>0</v>
      </c>
      <c r="AT5" s="285">
        <f t="shared" si="3"/>
        <v>0</v>
      </c>
      <c r="AU5" s="285">
        <f t="shared" si="3"/>
        <v>0</v>
      </c>
      <c r="AV5" s="208"/>
    </row>
    <row r="6" spans="1:50" ht="13.95" customHeight="1" x14ac:dyDescent="0.3">
      <c r="A6" s="438"/>
      <c r="B6" s="208" t="s">
        <v>416</v>
      </c>
      <c r="C6" s="168"/>
      <c r="D6" s="321"/>
      <c r="E6" s="321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285">
        <f t="shared" si="1"/>
        <v>0</v>
      </c>
      <c r="AA6" s="285"/>
      <c r="AB6" s="286"/>
      <c r="AC6" s="285">
        <f>AC38</f>
        <v>0</v>
      </c>
      <c r="AD6" s="285">
        <f t="shared" ref="AD6:AU6" si="4">AD38</f>
        <v>0</v>
      </c>
      <c r="AE6" s="285">
        <f t="shared" si="4"/>
        <v>0</v>
      </c>
      <c r="AF6" s="285">
        <f t="shared" si="4"/>
        <v>0</v>
      </c>
      <c r="AG6" s="285">
        <f t="shared" si="4"/>
        <v>0</v>
      </c>
      <c r="AH6" s="285">
        <f t="shared" si="4"/>
        <v>0</v>
      </c>
      <c r="AI6" s="285">
        <f t="shared" si="4"/>
        <v>0</v>
      </c>
      <c r="AJ6" s="285">
        <f t="shared" si="4"/>
        <v>0</v>
      </c>
      <c r="AK6" s="285">
        <f t="shared" si="4"/>
        <v>0</v>
      </c>
      <c r="AL6" s="285">
        <f t="shared" si="4"/>
        <v>0</v>
      </c>
      <c r="AM6" s="285">
        <f t="shared" si="4"/>
        <v>0</v>
      </c>
      <c r="AN6" s="285">
        <f t="shared" si="4"/>
        <v>0</v>
      </c>
      <c r="AO6" s="285">
        <f t="shared" si="4"/>
        <v>0</v>
      </c>
      <c r="AP6" s="285">
        <f t="shared" si="4"/>
        <v>0</v>
      </c>
      <c r="AQ6" s="285">
        <f t="shared" si="4"/>
        <v>0</v>
      </c>
      <c r="AR6" s="285">
        <f t="shared" si="4"/>
        <v>0</v>
      </c>
      <c r="AS6" s="285">
        <f t="shared" si="4"/>
        <v>0</v>
      </c>
      <c r="AT6" s="285">
        <f t="shared" si="4"/>
        <v>0</v>
      </c>
      <c r="AU6" s="285">
        <f t="shared" si="4"/>
        <v>0</v>
      </c>
      <c r="AV6" s="208"/>
    </row>
    <row r="7" spans="1:50" ht="13.95" customHeight="1" x14ac:dyDescent="0.3">
      <c r="A7" s="438"/>
      <c r="B7" s="208" t="s">
        <v>196</v>
      </c>
      <c r="C7" s="168"/>
      <c r="D7" s="321"/>
      <c r="E7" s="321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285">
        <f t="shared" si="1"/>
        <v>0</v>
      </c>
      <c r="AA7" s="285"/>
      <c r="AB7" s="286"/>
      <c r="AC7" s="285">
        <f>AC46</f>
        <v>0</v>
      </c>
      <c r="AD7" s="285">
        <f t="shared" ref="AD7:AU7" si="5">AD46</f>
        <v>0</v>
      </c>
      <c r="AE7" s="285">
        <f t="shared" si="5"/>
        <v>0</v>
      </c>
      <c r="AF7" s="285">
        <f t="shared" si="5"/>
        <v>0</v>
      </c>
      <c r="AG7" s="285">
        <f t="shared" si="5"/>
        <v>0</v>
      </c>
      <c r="AH7" s="285">
        <f t="shared" si="5"/>
        <v>0</v>
      </c>
      <c r="AI7" s="285">
        <f t="shared" si="5"/>
        <v>0</v>
      </c>
      <c r="AJ7" s="285">
        <f t="shared" si="5"/>
        <v>0</v>
      </c>
      <c r="AK7" s="285">
        <f t="shared" si="5"/>
        <v>0</v>
      </c>
      <c r="AL7" s="285">
        <f t="shared" si="5"/>
        <v>0</v>
      </c>
      <c r="AM7" s="285">
        <f t="shared" si="5"/>
        <v>0</v>
      </c>
      <c r="AN7" s="285">
        <f t="shared" si="5"/>
        <v>0</v>
      </c>
      <c r="AO7" s="285">
        <f t="shared" si="5"/>
        <v>0</v>
      </c>
      <c r="AP7" s="285">
        <f t="shared" si="5"/>
        <v>0</v>
      </c>
      <c r="AQ7" s="285">
        <f t="shared" si="5"/>
        <v>0</v>
      </c>
      <c r="AR7" s="285">
        <f t="shared" si="5"/>
        <v>0</v>
      </c>
      <c r="AS7" s="285">
        <f t="shared" si="5"/>
        <v>0</v>
      </c>
      <c r="AT7" s="285">
        <f t="shared" si="5"/>
        <v>0</v>
      </c>
      <c r="AU7" s="285">
        <f t="shared" si="5"/>
        <v>0</v>
      </c>
      <c r="AV7" s="208"/>
    </row>
    <row r="8" spans="1:50" ht="13.95" customHeight="1" x14ac:dyDescent="0.3">
      <c r="A8" s="438"/>
      <c r="B8" s="208" t="s">
        <v>419</v>
      </c>
      <c r="C8" s="168"/>
      <c r="D8" s="321"/>
      <c r="E8" s="321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285">
        <f t="shared" si="1"/>
        <v>0</v>
      </c>
      <c r="AA8" s="285"/>
      <c r="AB8" s="286"/>
      <c r="AC8" s="285">
        <f>AC111</f>
        <v>0</v>
      </c>
      <c r="AD8" s="285">
        <f t="shared" ref="AD8:AU8" si="6">AD111</f>
        <v>0</v>
      </c>
      <c r="AE8" s="285">
        <f t="shared" si="6"/>
        <v>0</v>
      </c>
      <c r="AF8" s="285">
        <f t="shared" si="6"/>
        <v>0</v>
      </c>
      <c r="AG8" s="285">
        <f t="shared" si="6"/>
        <v>0</v>
      </c>
      <c r="AH8" s="285">
        <f t="shared" si="6"/>
        <v>0</v>
      </c>
      <c r="AI8" s="285">
        <f t="shared" si="6"/>
        <v>0</v>
      </c>
      <c r="AJ8" s="285">
        <f t="shared" si="6"/>
        <v>0</v>
      </c>
      <c r="AK8" s="285">
        <f t="shared" si="6"/>
        <v>0</v>
      </c>
      <c r="AL8" s="285">
        <f t="shared" si="6"/>
        <v>0</v>
      </c>
      <c r="AM8" s="285">
        <f t="shared" si="6"/>
        <v>0</v>
      </c>
      <c r="AN8" s="285">
        <f t="shared" si="6"/>
        <v>0</v>
      </c>
      <c r="AO8" s="285">
        <f t="shared" si="6"/>
        <v>0</v>
      </c>
      <c r="AP8" s="285">
        <f t="shared" si="6"/>
        <v>0</v>
      </c>
      <c r="AQ8" s="285">
        <f t="shared" si="6"/>
        <v>0</v>
      </c>
      <c r="AR8" s="285">
        <f t="shared" si="6"/>
        <v>0</v>
      </c>
      <c r="AS8" s="285">
        <f t="shared" si="6"/>
        <v>0</v>
      </c>
      <c r="AT8" s="285">
        <f t="shared" si="6"/>
        <v>0</v>
      </c>
      <c r="AU8" s="285">
        <f t="shared" si="6"/>
        <v>0</v>
      </c>
      <c r="AV8" s="208"/>
    </row>
    <row r="9" spans="1:50" ht="13.95" customHeight="1" x14ac:dyDescent="0.3">
      <c r="A9" s="438"/>
      <c r="B9" s="208" t="s">
        <v>421</v>
      </c>
      <c r="C9" s="168"/>
      <c r="D9" s="321"/>
      <c r="E9" s="321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285">
        <f t="shared" si="1"/>
        <v>0</v>
      </c>
      <c r="AA9" s="285"/>
      <c r="AB9" s="286"/>
      <c r="AC9" s="285">
        <f>AC119+AC155+AC191</f>
        <v>0</v>
      </c>
      <c r="AD9" s="285">
        <f t="shared" ref="AD9:AU9" si="7">AD119+AD155+AD191</f>
        <v>0</v>
      </c>
      <c r="AE9" s="285">
        <f t="shared" si="7"/>
        <v>0</v>
      </c>
      <c r="AF9" s="285">
        <f t="shared" si="7"/>
        <v>0</v>
      </c>
      <c r="AG9" s="285">
        <f t="shared" si="7"/>
        <v>0</v>
      </c>
      <c r="AH9" s="285">
        <f t="shared" si="7"/>
        <v>0</v>
      </c>
      <c r="AI9" s="285">
        <f t="shared" si="7"/>
        <v>0</v>
      </c>
      <c r="AJ9" s="285">
        <f t="shared" si="7"/>
        <v>0</v>
      </c>
      <c r="AK9" s="285">
        <f t="shared" si="7"/>
        <v>0</v>
      </c>
      <c r="AL9" s="285">
        <f t="shared" si="7"/>
        <v>0</v>
      </c>
      <c r="AM9" s="285">
        <f t="shared" si="7"/>
        <v>0</v>
      </c>
      <c r="AN9" s="285">
        <f t="shared" si="7"/>
        <v>0</v>
      </c>
      <c r="AO9" s="285">
        <f t="shared" si="7"/>
        <v>0</v>
      </c>
      <c r="AP9" s="285">
        <f t="shared" si="7"/>
        <v>0</v>
      </c>
      <c r="AQ9" s="285">
        <f t="shared" si="7"/>
        <v>0</v>
      </c>
      <c r="AR9" s="285">
        <f t="shared" si="7"/>
        <v>0</v>
      </c>
      <c r="AS9" s="285">
        <f t="shared" si="7"/>
        <v>0</v>
      </c>
      <c r="AT9" s="285">
        <f t="shared" si="7"/>
        <v>0</v>
      </c>
      <c r="AU9" s="285">
        <f t="shared" si="7"/>
        <v>0</v>
      </c>
      <c r="AV9" s="208"/>
    </row>
    <row r="10" spans="1:50" x14ac:dyDescent="0.3">
      <c r="A10" s="6"/>
      <c r="B10" s="216"/>
      <c r="C10" s="216"/>
      <c r="D10" s="287"/>
      <c r="E10" s="287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7"/>
      <c r="AA10" s="287"/>
      <c r="AB10" s="289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167"/>
    </row>
    <row r="11" spans="1:50" s="12" customFormat="1" ht="31.2" x14ac:dyDescent="0.3">
      <c r="A11" s="13" t="s">
        <v>508</v>
      </c>
      <c r="B11" s="224" t="s">
        <v>412</v>
      </c>
      <c r="C11" s="224" t="s">
        <v>509</v>
      </c>
      <c r="D11" s="291"/>
      <c r="E11" s="291"/>
      <c r="F11" s="292"/>
      <c r="G11" s="292" t="str">
        <f>G$2</f>
        <v>PH1 STAGE</v>
      </c>
      <c r="H11" s="292" t="str">
        <f t="shared" ref="H11:Y11" si="8">H$2</f>
        <v>NOC</v>
      </c>
      <c r="I11" s="292" t="str">
        <f t="shared" si="8"/>
        <v>SCC</v>
      </c>
      <c r="J11" s="292" t="str">
        <f t="shared" si="8"/>
        <v>HMI TRN</v>
      </c>
      <c r="K11" s="292" t="str">
        <f t="shared" si="8"/>
        <v>APT</v>
      </c>
      <c r="L11" s="292" t="str">
        <f t="shared" si="8"/>
        <v>MTN</v>
      </c>
      <c r="M11" s="292" t="str">
        <f t="shared" si="8"/>
        <v>ALR
AV</v>
      </c>
      <c r="N11" s="292" t="str">
        <f t="shared" si="8"/>
        <v>RTR</v>
      </c>
      <c r="O11" s="292" t="str">
        <f t="shared" si="8"/>
        <v>LLA</v>
      </c>
      <c r="P11" s="292" t="str">
        <f t="shared" si="8"/>
        <v>TLR</v>
      </c>
      <c r="Q11" s="292" t="str">
        <f t="shared" si="8"/>
        <v>ALR
MP</v>
      </c>
      <c r="R11" s="292" t="str">
        <f t="shared" si="8"/>
        <v>WIR</v>
      </c>
      <c r="S11" s="292" t="str">
        <f t="shared" si="8"/>
        <v>WAO</v>
      </c>
      <c r="T11" s="292" t="str">
        <f t="shared" si="8"/>
        <v>KDL</v>
      </c>
      <c r="U11" s="292" t="str">
        <f t="shared" si="8"/>
        <v>SEC</v>
      </c>
      <c r="V11" s="292" t="str">
        <f t="shared" si="8"/>
        <v>SBG</v>
      </c>
      <c r="W11" s="292" t="str">
        <f t="shared" si="8"/>
        <v>KRP</v>
      </c>
      <c r="X11" s="292" t="str">
        <f t="shared" si="8"/>
        <v>IRP</v>
      </c>
      <c r="Y11" s="292" t="str">
        <f t="shared" si="8"/>
        <v>PLMS</v>
      </c>
      <c r="Z11" s="291">
        <f>SUBTOTAL(9,Z12:Z29)</f>
        <v>0</v>
      </c>
      <c r="AA11" s="291">
        <f t="shared" ref="AA11:AU11" si="9">SUBTOTAL(9,AA12:AA29)</f>
        <v>0</v>
      </c>
      <c r="AB11" s="293">
        <f t="shared" si="9"/>
        <v>0</v>
      </c>
      <c r="AC11" s="291">
        <f t="shared" si="9"/>
        <v>0</v>
      </c>
      <c r="AD11" s="291">
        <f t="shared" si="9"/>
        <v>0</v>
      </c>
      <c r="AE11" s="291">
        <f t="shared" si="9"/>
        <v>0</v>
      </c>
      <c r="AF11" s="291">
        <f t="shared" si="9"/>
        <v>0</v>
      </c>
      <c r="AG11" s="291">
        <f t="shared" si="9"/>
        <v>0</v>
      </c>
      <c r="AH11" s="291">
        <f t="shared" si="9"/>
        <v>0</v>
      </c>
      <c r="AI11" s="291">
        <f t="shared" si="9"/>
        <v>0</v>
      </c>
      <c r="AJ11" s="291">
        <f t="shared" si="9"/>
        <v>0</v>
      </c>
      <c r="AK11" s="291">
        <f t="shared" si="9"/>
        <v>0</v>
      </c>
      <c r="AL11" s="291">
        <f t="shared" si="9"/>
        <v>0</v>
      </c>
      <c r="AM11" s="291">
        <f t="shared" si="9"/>
        <v>0</v>
      </c>
      <c r="AN11" s="291">
        <f t="shared" si="9"/>
        <v>0</v>
      </c>
      <c r="AO11" s="291">
        <f t="shared" si="9"/>
        <v>0</v>
      </c>
      <c r="AP11" s="291">
        <f t="shared" si="9"/>
        <v>0</v>
      </c>
      <c r="AQ11" s="291">
        <f t="shared" si="9"/>
        <v>0</v>
      </c>
      <c r="AR11" s="291">
        <f t="shared" si="9"/>
        <v>0</v>
      </c>
      <c r="AS11" s="291">
        <f t="shared" si="9"/>
        <v>0</v>
      </c>
      <c r="AT11" s="291">
        <f t="shared" si="9"/>
        <v>0</v>
      </c>
      <c r="AU11" s="291">
        <f t="shared" si="9"/>
        <v>0</v>
      </c>
      <c r="AV11" s="224"/>
      <c r="AX11" s="12" t="b">
        <f>SUM(AC11:AU11)=SUM(Z12)</f>
        <v>1</v>
      </c>
    </row>
    <row r="12" spans="1:50" outlineLevel="1" x14ac:dyDescent="0.3">
      <c r="A12" s="20" t="s">
        <v>510</v>
      </c>
      <c r="B12" s="209" t="s">
        <v>511</v>
      </c>
      <c r="C12" s="209"/>
      <c r="D12" s="151" t="s">
        <v>27</v>
      </c>
      <c r="E12" s="151" t="s">
        <v>27</v>
      </c>
      <c r="F12" s="324">
        <f>SUBTOTAL(9,F13:F29)</f>
        <v>399</v>
      </c>
      <c r="G12" s="324">
        <f>SUBTOTAL(9,G13:G29)</f>
        <v>21</v>
      </c>
      <c r="H12" s="323">
        <f t="shared" ref="H12:M12" si="10">SUBTOTAL(9,H13:H29)</f>
        <v>62</v>
      </c>
      <c r="I12" s="324">
        <f t="shared" si="10"/>
        <v>10</v>
      </c>
      <c r="J12" s="324">
        <f t="shared" si="10"/>
        <v>21</v>
      </c>
      <c r="K12" s="324">
        <f t="shared" si="10"/>
        <v>22</v>
      </c>
      <c r="L12" s="324">
        <f t="shared" si="10"/>
        <v>11</v>
      </c>
      <c r="M12" s="324">
        <f t="shared" si="10"/>
        <v>10</v>
      </c>
      <c r="N12" s="324">
        <f t="shared" ref="N12" si="11">SUBTOTAL(9,N13:N29)</f>
        <v>22</v>
      </c>
      <c r="O12" s="324">
        <f t="shared" ref="O12" si="12">SUBTOTAL(9,O13:O29)</f>
        <v>22</v>
      </c>
      <c r="P12" s="324">
        <f t="shared" ref="P12" si="13">SUBTOTAL(9,P13:P29)</f>
        <v>25</v>
      </c>
      <c r="Q12" s="324">
        <f t="shared" ref="Q12:U12" si="14">SUBTOTAL(9,Q13:Q29)</f>
        <v>22</v>
      </c>
      <c r="R12" s="324">
        <f t="shared" si="14"/>
        <v>22</v>
      </c>
      <c r="S12" s="324">
        <f t="shared" si="14"/>
        <v>22</v>
      </c>
      <c r="T12" s="324">
        <f t="shared" si="14"/>
        <v>12</v>
      </c>
      <c r="U12" s="324">
        <f t="shared" si="14"/>
        <v>26</v>
      </c>
      <c r="V12" s="324">
        <f t="shared" ref="V12" si="15">SUBTOTAL(9,V13:V29)</f>
        <v>22</v>
      </c>
      <c r="W12" s="324">
        <f t="shared" ref="W12" si="16">SUBTOTAL(9,W13:W29)</f>
        <v>22</v>
      </c>
      <c r="X12" s="324">
        <f t="shared" ref="X12" si="17">SUBTOTAL(9,X13:X29)</f>
        <v>23</v>
      </c>
      <c r="Y12" s="324">
        <f t="shared" ref="Y12" si="18">SUBTOTAL(9,Y13:Y29)</f>
        <v>2</v>
      </c>
      <c r="Z12" s="151">
        <f>SUBTOTAL(9,Z13:Z29)</f>
        <v>0</v>
      </c>
      <c r="AA12" s="151">
        <f t="shared" ref="AA12:AU12" si="19">SUBTOTAL(9,AA13:AA29)</f>
        <v>0</v>
      </c>
      <c r="AB12" s="205">
        <f t="shared" si="19"/>
        <v>0</v>
      </c>
      <c r="AC12" s="151">
        <f t="shared" si="19"/>
        <v>0</v>
      </c>
      <c r="AD12" s="151">
        <f t="shared" si="19"/>
        <v>0</v>
      </c>
      <c r="AE12" s="151">
        <f t="shared" si="19"/>
        <v>0</v>
      </c>
      <c r="AF12" s="151">
        <f t="shared" si="19"/>
        <v>0</v>
      </c>
      <c r="AG12" s="151">
        <f t="shared" si="19"/>
        <v>0</v>
      </c>
      <c r="AH12" s="151">
        <f t="shared" si="19"/>
        <v>0</v>
      </c>
      <c r="AI12" s="151">
        <f t="shared" si="19"/>
        <v>0</v>
      </c>
      <c r="AJ12" s="151">
        <f t="shared" ref="AJ12:AM12" si="20">SUBTOTAL(9,AJ13:AJ29)</f>
        <v>0</v>
      </c>
      <c r="AK12" s="151">
        <f t="shared" si="20"/>
        <v>0</v>
      </c>
      <c r="AL12" s="151">
        <f t="shared" si="20"/>
        <v>0</v>
      </c>
      <c r="AM12" s="151">
        <f t="shared" si="20"/>
        <v>0</v>
      </c>
      <c r="AN12" s="151">
        <f t="shared" si="19"/>
        <v>0</v>
      </c>
      <c r="AO12" s="151">
        <f t="shared" si="19"/>
        <v>0</v>
      </c>
      <c r="AP12" s="151">
        <f t="shared" si="19"/>
        <v>0</v>
      </c>
      <c r="AQ12" s="151">
        <f t="shared" si="19"/>
        <v>0</v>
      </c>
      <c r="AR12" s="151">
        <f t="shared" si="19"/>
        <v>0</v>
      </c>
      <c r="AS12" s="151">
        <f t="shared" si="19"/>
        <v>0</v>
      </c>
      <c r="AT12" s="151">
        <f t="shared" si="19"/>
        <v>0</v>
      </c>
      <c r="AU12" s="151">
        <f t="shared" si="19"/>
        <v>0</v>
      </c>
      <c r="AV12" s="209"/>
    </row>
    <row r="13" spans="1:50" outlineLevel="2" x14ac:dyDescent="0.3">
      <c r="A13" s="5" t="s">
        <v>512</v>
      </c>
      <c r="B13" s="219" t="s">
        <v>513</v>
      </c>
      <c r="C13" s="219"/>
      <c r="D13" s="283" t="s">
        <v>514</v>
      </c>
      <c r="E13" s="316"/>
      <c r="F13" s="284">
        <f t="shared" ref="F13:F29" si="21">SUM(G13:Y13)</f>
        <v>7</v>
      </c>
      <c r="G13" s="319">
        <v>2</v>
      </c>
      <c r="H13" s="319">
        <v>3</v>
      </c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>
        <v>2</v>
      </c>
      <c r="Z13" s="283">
        <f t="shared" ref="Z13:Z29" si="22">SUM(AC13:AU13)</f>
        <v>0</v>
      </c>
      <c r="AA13" s="316"/>
      <c r="AB13" s="317"/>
      <c r="AC13" s="283">
        <f t="shared" ref="AC13:AC29" si="23">$E13*G13</f>
        <v>0</v>
      </c>
      <c r="AD13" s="283">
        <f t="shared" ref="AD13:AD29" si="24">$E13*H13</f>
        <v>0</v>
      </c>
      <c r="AE13" s="283">
        <f t="shared" ref="AE13:AE29" si="25">$E13*I13</f>
        <v>0</v>
      </c>
      <c r="AF13" s="283">
        <f t="shared" ref="AF13:AF29" si="26">$E13*J13</f>
        <v>0</v>
      </c>
      <c r="AG13" s="283">
        <f t="shared" ref="AG13:AG29" si="27">$E13*K13</f>
        <v>0</v>
      </c>
      <c r="AH13" s="283">
        <f t="shared" ref="AH13:AH29" si="28">$E13*L13</f>
        <v>0</v>
      </c>
      <c r="AI13" s="283">
        <f t="shared" ref="AI13:AI29" si="29">$E13*M13</f>
        <v>0</v>
      </c>
      <c r="AJ13" s="283">
        <f t="shared" ref="AJ13:AJ29" si="30">$E13*N13</f>
        <v>0</v>
      </c>
      <c r="AK13" s="283">
        <f t="shared" ref="AK13:AK29" si="31">$E13*O13</f>
        <v>0</v>
      </c>
      <c r="AL13" s="283">
        <f t="shared" ref="AL13:AL29" si="32">$E13*P13</f>
        <v>0</v>
      </c>
      <c r="AM13" s="283">
        <f t="shared" ref="AM13:AM29" si="33">$E13*Q13</f>
        <v>0</v>
      </c>
      <c r="AN13" s="283">
        <f t="shared" ref="AN13:AN29" si="34">$E13*R13</f>
        <v>0</v>
      </c>
      <c r="AO13" s="283">
        <f t="shared" ref="AO13:AO29" si="35">$E13*S13</f>
        <v>0</v>
      </c>
      <c r="AP13" s="283">
        <f t="shared" ref="AP13:AP29" si="36">$E13*T13</f>
        <v>0</v>
      </c>
      <c r="AQ13" s="283">
        <f t="shared" ref="AQ13:AQ29" si="37">$E13*U13</f>
        <v>0</v>
      </c>
      <c r="AR13" s="283">
        <f t="shared" ref="AR13:AR29" si="38">$E13*V13</f>
        <v>0</v>
      </c>
      <c r="AS13" s="283">
        <f t="shared" ref="AS13:AS29" si="39">$E13*W13</f>
        <v>0</v>
      </c>
      <c r="AT13" s="283">
        <f t="shared" ref="AT13:AT29" si="40">$E13*X13</f>
        <v>0</v>
      </c>
      <c r="AU13" s="283">
        <f t="shared" ref="AU13:AU29" si="41">$E13*Y13</f>
        <v>0</v>
      </c>
      <c r="AV13" s="220" t="s">
        <v>27</v>
      </c>
    </row>
    <row r="14" spans="1:50" outlineLevel="2" x14ac:dyDescent="0.3">
      <c r="A14" s="5" t="s">
        <v>515</v>
      </c>
      <c r="B14" s="219" t="s">
        <v>516</v>
      </c>
      <c r="C14" s="219"/>
      <c r="D14" s="283" t="s">
        <v>514</v>
      </c>
      <c r="E14" s="316"/>
      <c r="F14" s="284">
        <f t="shared" si="21"/>
        <v>21</v>
      </c>
      <c r="G14" s="319"/>
      <c r="H14" s="319"/>
      <c r="I14" s="319"/>
      <c r="J14" s="319">
        <v>1</v>
      </c>
      <c r="K14" s="319">
        <v>2</v>
      </c>
      <c r="L14" s="319"/>
      <c r="M14" s="319"/>
      <c r="N14" s="319">
        <v>2</v>
      </c>
      <c r="O14" s="319">
        <v>2</v>
      </c>
      <c r="P14" s="319">
        <v>2</v>
      </c>
      <c r="Q14" s="319">
        <v>2</v>
      </c>
      <c r="R14" s="319">
        <v>2</v>
      </c>
      <c r="S14" s="319">
        <v>2</v>
      </c>
      <c r="T14" s="319"/>
      <c r="U14" s="319">
        <v>2</v>
      </c>
      <c r="V14" s="319">
        <v>2</v>
      </c>
      <c r="W14" s="319">
        <v>2</v>
      </c>
      <c r="X14" s="319"/>
      <c r="Y14" s="319"/>
      <c r="Z14" s="283">
        <f t="shared" si="22"/>
        <v>0</v>
      </c>
      <c r="AA14" s="316"/>
      <c r="AB14" s="317"/>
      <c r="AC14" s="283">
        <f t="shared" si="23"/>
        <v>0</v>
      </c>
      <c r="AD14" s="283">
        <f t="shared" si="24"/>
        <v>0</v>
      </c>
      <c r="AE14" s="283">
        <f t="shared" si="25"/>
        <v>0</v>
      </c>
      <c r="AF14" s="283">
        <f t="shared" si="26"/>
        <v>0</v>
      </c>
      <c r="AG14" s="283">
        <f t="shared" si="27"/>
        <v>0</v>
      </c>
      <c r="AH14" s="283">
        <f t="shared" si="28"/>
        <v>0</v>
      </c>
      <c r="AI14" s="283">
        <f t="shared" si="29"/>
        <v>0</v>
      </c>
      <c r="AJ14" s="283">
        <f t="shared" si="30"/>
        <v>0</v>
      </c>
      <c r="AK14" s="283">
        <f t="shared" si="31"/>
        <v>0</v>
      </c>
      <c r="AL14" s="283">
        <f t="shared" si="32"/>
        <v>0</v>
      </c>
      <c r="AM14" s="283">
        <f t="shared" si="33"/>
        <v>0</v>
      </c>
      <c r="AN14" s="283">
        <f t="shared" si="34"/>
        <v>0</v>
      </c>
      <c r="AO14" s="283">
        <f t="shared" si="35"/>
        <v>0</v>
      </c>
      <c r="AP14" s="283">
        <f t="shared" si="36"/>
        <v>0</v>
      </c>
      <c r="AQ14" s="283">
        <f t="shared" si="37"/>
        <v>0</v>
      </c>
      <c r="AR14" s="283">
        <f t="shared" si="38"/>
        <v>0</v>
      </c>
      <c r="AS14" s="283">
        <f t="shared" si="39"/>
        <v>0</v>
      </c>
      <c r="AT14" s="283">
        <f t="shared" si="40"/>
        <v>0</v>
      </c>
      <c r="AU14" s="283">
        <f t="shared" si="41"/>
        <v>0</v>
      </c>
      <c r="AV14" s="220" t="s">
        <v>27</v>
      </c>
    </row>
    <row r="15" spans="1:50" outlineLevel="2" x14ac:dyDescent="0.3">
      <c r="A15" s="5" t="s">
        <v>517</v>
      </c>
      <c r="B15" s="219" t="s">
        <v>518</v>
      </c>
      <c r="C15" s="219"/>
      <c r="D15" s="283" t="s">
        <v>514</v>
      </c>
      <c r="E15" s="316"/>
      <c r="F15" s="284">
        <f t="shared" si="21"/>
        <v>5</v>
      </c>
      <c r="G15" s="319"/>
      <c r="H15" s="319"/>
      <c r="I15" s="319"/>
      <c r="J15" s="319"/>
      <c r="K15" s="319"/>
      <c r="L15" s="319">
        <v>1</v>
      </c>
      <c r="M15" s="319">
        <v>1</v>
      </c>
      <c r="N15" s="319"/>
      <c r="O15" s="319"/>
      <c r="P15" s="319"/>
      <c r="Q15" s="319"/>
      <c r="R15" s="319"/>
      <c r="S15" s="319"/>
      <c r="T15" s="319">
        <v>1</v>
      </c>
      <c r="U15" s="319"/>
      <c r="V15" s="319"/>
      <c r="W15" s="319"/>
      <c r="X15" s="319">
        <v>2</v>
      </c>
      <c r="Y15" s="319"/>
      <c r="Z15" s="283">
        <f t="shared" si="22"/>
        <v>0</v>
      </c>
      <c r="AA15" s="316"/>
      <c r="AB15" s="317"/>
      <c r="AC15" s="283">
        <f t="shared" si="23"/>
        <v>0</v>
      </c>
      <c r="AD15" s="283">
        <f t="shared" si="24"/>
        <v>0</v>
      </c>
      <c r="AE15" s="283">
        <f t="shared" si="25"/>
        <v>0</v>
      </c>
      <c r="AF15" s="283">
        <f t="shared" si="26"/>
        <v>0</v>
      </c>
      <c r="AG15" s="283">
        <f t="shared" si="27"/>
        <v>0</v>
      </c>
      <c r="AH15" s="283">
        <f t="shared" si="28"/>
        <v>0</v>
      </c>
      <c r="AI15" s="283">
        <f t="shared" si="29"/>
        <v>0</v>
      </c>
      <c r="AJ15" s="283">
        <f t="shared" si="30"/>
        <v>0</v>
      </c>
      <c r="AK15" s="283">
        <f t="shared" si="31"/>
        <v>0</v>
      </c>
      <c r="AL15" s="283">
        <f t="shared" si="32"/>
        <v>0</v>
      </c>
      <c r="AM15" s="283">
        <f t="shared" si="33"/>
        <v>0</v>
      </c>
      <c r="AN15" s="283">
        <f t="shared" si="34"/>
        <v>0</v>
      </c>
      <c r="AO15" s="283">
        <f t="shared" si="35"/>
        <v>0</v>
      </c>
      <c r="AP15" s="283">
        <f t="shared" si="36"/>
        <v>0</v>
      </c>
      <c r="AQ15" s="283">
        <f t="shared" si="37"/>
        <v>0</v>
      </c>
      <c r="AR15" s="283">
        <f t="shared" si="38"/>
        <v>0</v>
      </c>
      <c r="AS15" s="283">
        <f t="shared" si="39"/>
        <v>0</v>
      </c>
      <c r="AT15" s="283">
        <f t="shared" si="40"/>
        <v>0</v>
      </c>
      <c r="AU15" s="283">
        <f t="shared" si="41"/>
        <v>0</v>
      </c>
      <c r="AV15" s="220" t="s">
        <v>27</v>
      </c>
    </row>
    <row r="16" spans="1:50" outlineLevel="2" x14ac:dyDescent="0.3">
      <c r="A16" s="5" t="s">
        <v>519</v>
      </c>
      <c r="B16" s="219" t="s">
        <v>520</v>
      </c>
      <c r="C16" s="219"/>
      <c r="D16" s="283" t="s">
        <v>514</v>
      </c>
      <c r="E16" s="316"/>
      <c r="F16" s="284">
        <f t="shared" si="21"/>
        <v>3</v>
      </c>
      <c r="G16" s="319">
        <v>1</v>
      </c>
      <c r="H16" s="319">
        <v>1</v>
      </c>
      <c r="I16" s="319">
        <v>1</v>
      </c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283">
        <f t="shared" si="22"/>
        <v>0</v>
      </c>
      <c r="AA16" s="316"/>
      <c r="AB16" s="317"/>
      <c r="AC16" s="283">
        <f t="shared" si="23"/>
        <v>0</v>
      </c>
      <c r="AD16" s="283">
        <f t="shared" si="24"/>
        <v>0</v>
      </c>
      <c r="AE16" s="283">
        <f t="shared" si="25"/>
        <v>0</v>
      </c>
      <c r="AF16" s="283">
        <f t="shared" si="26"/>
        <v>0</v>
      </c>
      <c r="AG16" s="283">
        <f t="shared" si="27"/>
        <v>0</v>
      </c>
      <c r="AH16" s="283">
        <f t="shared" si="28"/>
        <v>0</v>
      </c>
      <c r="AI16" s="283">
        <f t="shared" si="29"/>
        <v>0</v>
      </c>
      <c r="AJ16" s="283">
        <f t="shared" si="30"/>
        <v>0</v>
      </c>
      <c r="AK16" s="283">
        <f t="shared" si="31"/>
        <v>0</v>
      </c>
      <c r="AL16" s="283">
        <f t="shared" si="32"/>
        <v>0</v>
      </c>
      <c r="AM16" s="283">
        <f t="shared" si="33"/>
        <v>0</v>
      </c>
      <c r="AN16" s="283">
        <f t="shared" si="34"/>
        <v>0</v>
      </c>
      <c r="AO16" s="283">
        <f t="shared" si="35"/>
        <v>0</v>
      </c>
      <c r="AP16" s="283">
        <f t="shared" si="36"/>
        <v>0</v>
      </c>
      <c r="AQ16" s="283">
        <f t="shared" si="37"/>
        <v>0</v>
      </c>
      <c r="AR16" s="283">
        <f t="shared" si="38"/>
        <v>0</v>
      </c>
      <c r="AS16" s="283">
        <f t="shared" si="39"/>
        <v>0</v>
      </c>
      <c r="AT16" s="283">
        <f t="shared" si="40"/>
        <v>0</v>
      </c>
      <c r="AU16" s="283">
        <f t="shared" si="41"/>
        <v>0</v>
      </c>
      <c r="AV16" s="220" t="s">
        <v>27</v>
      </c>
    </row>
    <row r="17" spans="1:50" outlineLevel="2" x14ac:dyDescent="0.3">
      <c r="A17" s="5" t="s">
        <v>521</v>
      </c>
      <c r="B17" s="219" t="s">
        <v>522</v>
      </c>
      <c r="C17" s="219"/>
      <c r="D17" s="283" t="s">
        <v>514</v>
      </c>
      <c r="E17" s="316"/>
      <c r="F17" s="284">
        <f t="shared" si="21"/>
        <v>38</v>
      </c>
      <c r="G17" s="319">
        <v>4</v>
      </c>
      <c r="H17" s="319">
        <v>5</v>
      </c>
      <c r="I17" s="319">
        <v>2</v>
      </c>
      <c r="J17" s="319">
        <v>2</v>
      </c>
      <c r="K17" s="319">
        <v>2</v>
      </c>
      <c r="L17" s="319">
        <v>1</v>
      </c>
      <c r="M17" s="319">
        <v>1</v>
      </c>
      <c r="N17" s="319">
        <v>2</v>
      </c>
      <c r="O17" s="319">
        <v>2</v>
      </c>
      <c r="P17" s="319">
        <v>2</v>
      </c>
      <c r="Q17" s="319">
        <v>2</v>
      </c>
      <c r="R17" s="319">
        <v>2</v>
      </c>
      <c r="S17" s="319">
        <v>2</v>
      </c>
      <c r="T17" s="319">
        <v>1</v>
      </c>
      <c r="U17" s="319">
        <v>2</v>
      </c>
      <c r="V17" s="319">
        <v>2</v>
      </c>
      <c r="W17" s="319">
        <v>2</v>
      </c>
      <c r="X17" s="319">
        <v>2</v>
      </c>
      <c r="Y17" s="319"/>
      <c r="Z17" s="283">
        <f t="shared" si="22"/>
        <v>0</v>
      </c>
      <c r="AA17" s="316"/>
      <c r="AB17" s="317"/>
      <c r="AC17" s="283">
        <f t="shared" si="23"/>
        <v>0</v>
      </c>
      <c r="AD17" s="283">
        <f t="shared" si="24"/>
        <v>0</v>
      </c>
      <c r="AE17" s="283">
        <f t="shared" si="25"/>
        <v>0</v>
      </c>
      <c r="AF17" s="283">
        <f t="shared" si="26"/>
        <v>0</v>
      </c>
      <c r="AG17" s="283">
        <f t="shared" si="27"/>
        <v>0</v>
      </c>
      <c r="AH17" s="283">
        <f t="shared" si="28"/>
        <v>0</v>
      </c>
      <c r="AI17" s="283">
        <f t="shared" si="29"/>
        <v>0</v>
      </c>
      <c r="AJ17" s="283">
        <f t="shared" si="30"/>
        <v>0</v>
      </c>
      <c r="AK17" s="283">
        <f t="shared" si="31"/>
        <v>0</v>
      </c>
      <c r="AL17" s="283">
        <f t="shared" si="32"/>
        <v>0</v>
      </c>
      <c r="AM17" s="283">
        <f t="shared" si="33"/>
        <v>0</v>
      </c>
      <c r="AN17" s="283">
        <f t="shared" si="34"/>
        <v>0</v>
      </c>
      <c r="AO17" s="283">
        <f t="shared" si="35"/>
        <v>0</v>
      </c>
      <c r="AP17" s="283">
        <f t="shared" si="36"/>
        <v>0</v>
      </c>
      <c r="AQ17" s="283">
        <f t="shared" si="37"/>
        <v>0</v>
      </c>
      <c r="AR17" s="283">
        <f t="shared" si="38"/>
        <v>0</v>
      </c>
      <c r="AS17" s="283">
        <f t="shared" si="39"/>
        <v>0</v>
      </c>
      <c r="AT17" s="283">
        <f t="shared" si="40"/>
        <v>0</v>
      </c>
      <c r="AU17" s="283">
        <f t="shared" si="41"/>
        <v>0</v>
      </c>
      <c r="AV17" s="220" t="s">
        <v>27</v>
      </c>
    </row>
    <row r="18" spans="1:50" outlineLevel="2" x14ac:dyDescent="0.3">
      <c r="A18" s="5" t="s">
        <v>523</v>
      </c>
      <c r="B18" s="219" t="s">
        <v>524</v>
      </c>
      <c r="C18" s="219"/>
      <c r="D18" s="283" t="s">
        <v>514</v>
      </c>
      <c r="E18" s="316"/>
      <c r="F18" s="284">
        <f t="shared" si="21"/>
        <v>1</v>
      </c>
      <c r="G18" s="319"/>
      <c r="H18" s="319">
        <v>1</v>
      </c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283">
        <f t="shared" si="22"/>
        <v>0</v>
      </c>
      <c r="AA18" s="316"/>
      <c r="AB18" s="317"/>
      <c r="AC18" s="283">
        <f t="shared" si="23"/>
        <v>0</v>
      </c>
      <c r="AD18" s="283">
        <f t="shared" si="24"/>
        <v>0</v>
      </c>
      <c r="AE18" s="283">
        <f t="shared" si="25"/>
        <v>0</v>
      </c>
      <c r="AF18" s="283">
        <f t="shared" si="26"/>
        <v>0</v>
      </c>
      <c r="AG18" s="283">
        <f t="shared" si="27"/>
        <v>0</v>
      </c>
      <c r="AH18" s="283">
        <f t="shared" si="28"/>
        <v>0</v>
      </c>
      <c r="AI18" s="283">
        <f t="shared" si="29"/>
        <v>0</v>
      </c>
      <c r="AJ18" s="283">
        <f t="shared" si="30"/>
        <v>0</v>
      </c>
      <c r="AK18" s="283">
        <f t="shared" si="31"/>
        <v>0</v>
      </c>
      <c r="AL18" s="283">
        <f t="shared" si="32"/>
        <v>0</v>
      </c>
      <c r="AM18" s="283">
        <f t="shared" si="33"/>
        <v>0</v>
      </c>
      <c r="AN18" s="283">
        <f t="shared" si="34"/>
        <v>0</v>
      </c>
      <c r="AO18" s="283">
        <f t="shared" si="35"/>
        <v>0</v>
      </c>
      <c r="AP18" s="283">
        <f t="shared" si="36"/>
        <v>0</v>
      </c>
      <c r="AQ18" s="283">
        <f t="shared" si="37"/>
        <v>0</v>
      </c>
      <c r="AR18" s="283">
        <f t="shared" si="38"/>
        <v>0</v>
      </c>
      <c r="AS18" s="283">
        <f t="shared" si="39"/>
        <v>0</v>
      </c>
      <c r="AT18" s="283">
        <f t="shared" si="40"/>
        <v>0</v>
      </c>
      <c r="AU18" s="283">
        <f t="shared" si="41"/>
        <v>0</v>
      </c>
      <c r="AV18" s="220" t="s">
        <v>27</v>
      </c>
    </row>
    <row r="19" spans="1:50" outlineLevel="2" x14ac:dyDescent="0.3">
      <c r="A19" s="5" t="s">
        <v>525</v>
      </c>
      <c r="B19" s="219" t="s">
        <v>526</v>
      </c>
      <c r="C19" s="219"/>
      <c r="D19" s="283" t="s">
        <v>514</v>
      </c>
      <c r="E19" s="316"/>
      <c r="F19" s="284">
        <f t="shared" si="21"/>
        <v>13</v>
      </c>
      <c r="G19" s="319">
        <v>1</v>
      </c>
      <c r="H19" s="319"/>
      <c r="I19" s="319"/>
      <c r="J19" s="319"/>
      <c r="K19" s="319">
        <v>1</v>
      </c>
      <c r="L19" s="319"/>
      <c r="M19" s="319"/>
      <c r="N19" s="319">
        <v>1</v>
      </c>
      <c r="O19" s="319">
        <v>1</v>
      </c>
      <c r="P19" s="319">
        <v>1</v>
      </c>
      <c r="Q19" s="319">
        <v>1</v>
      </c>
      <c r="R19" s="319">
        <v>1</v>
      </c>
      <c r="S19" s="319">
        <v>1</v>
      </c>
      <c r="T19" s="319">
        <v>1</v>
      </c>
      <c r="U19" s="319">
        <v>1</v>
      </c>
      <c r="V19" s="319">
        <v>1</v>
      </c>
      <c r="W19" s="319">
        <v>1</v>
      </c>
      <c r="X19" s="319">
        <v>1</v>
      </c>
      <c r="Y19" s="319"/>
      <c r="Z19" s="283">
        <f t="shared" si="22"/>
        <v>0</v>
      </c>
      <c r="AA19" s="316"/>
      <c r="AB19" s="317"/>
      <c r="AC19" s="283">
        <f t="shared" si="23"/>
        <v>0</v>
      </c>
      <c r="AD19" s="283">
        <f t="shared" si="24"/>
        <v>0</v>
      </c>
      <c r="AE19" s="283">
        <f t="shared" si="25"/>
        <v>0</v>
      </c>
      <c r="AF19" s="283">
        <f t="shared" si="26"/>
        <v>0</v>
      </c>
      <c r="AG19" s="283">
        <f t="shared" si="27"/>
        <v>0</v>
      </c>
      <c r="AH19" s="283">
        <f t="shared" si="28"/>
        <v>0</v>
      </c>
      <c r="AI19" s="283">
        <f t="shared" si="29"/>
        <v>0</v>
      </c>
      <c r="AJ19" s="283">
        <f t="shared" si="30"/>
        <v>0</v>
      </c>
      <c r="AK19" s="283">
        <f t="shared" si="31"/>
        <v>0</v>
      </c>
      <c r="AL19" s="283">
        <f t="shared" si="32"/>
        <v>0</v>
      </c>
      <c r="AM19" s="283">
        <f t="shared" si="33"/>
        <v>0</v>
      </c>
      <c r="AN19" s="283">
        <f t="shared" si="34"/>
        <v>0</v>
      </c>
      <c r="AO19" s="283">
        <f t="shared" si="35"/>
        <v>0</v>
      </c>
      <c r="AP19" s="283">
        <f t="shared" si="36"/>
        <v>0</v>
      </c>
      <c r="AQ19" s="283">
        <f t="shared" si="37"/>
        <v>0</v>
      </c>
      <c r="AR19" s="283">
        <f t="shared" si="38"/>
        <v>0</v>
      </c>
      <c r="AS19" s="283">
        <f t="shared" si="39"/>
        <v>0</v>
      </c>
      <c r="AT19" s="283">
        <f t="shared" si="40"/>
        <v>0</v>
      </c>
      <c r="AU19" s="283">
        <f t="shared" si="41"/>
        <v>0</v>
      </c>
      <c r="AV19" s="220" t="s">
        <v>27</v>
      </c>
    </row>
    <row r="20" spans="1:50" outlineLevel="2" x14ac:dyDescent="0.3">
      <c r="A20" s="5" t="s">
        <v>527</v>
      </c>
      <c r="B20" s="219" t="s">
        <v>528</v>
      </c>
      <c r="C20" s="219"/>
      <c r="D20" s="283" t="s">
        <v>514</v>
      </c>
      <c r="E20" s="316"/>
      <c r="F20" s="284">
        <f t="shared" si="21"/>
        <v>23</v>
      </c>
      <c r="G20" s="319">
        <v>12</v>
      </c>
      <c r="H20" s="319"/>
      <c r="I20" s="319">
        <v>3</v>
      </c>
      <c r="J20" s="319"/>
      <c r="K20" s="319">
        <v>4</v>
      </c>
      <c r="L20" s="319">
        <v>2</v>
      </c>
      <c r="M20" s="319">
        <v>2</v>
      </c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283">
        <f t="shared" si="22"/>
        <v>0</v>
      </c>
      <c r="AA20" s="316"/>
      <c r="AB20" s="317"/>
      <c r="AC20" s="283">
        <f t="shared" si="23"/>
        <v>0</v>
      </c>
      <c r="AD20" s="283">
        <f t="shared" si="24"/>
        <v>0</v>
      </c>
      <c r="AE20" s="283">
        <f t="shared" si="25"/>
        <v>0</v>
      </c>
      <c r="AF20" s="283">
        <f t="shared" si="26"/>
        <v>0</v>
      </c>
      <c r="AG20" s="283">
        <f t="shared" si="27"/>
        <v>0</v>
      </c>
      <c r="AH20" s="283">
        <f t="shared" si="28"/>
        <v>0</v>
      </c>
      <c r="AI20" s="283">
        <f t="shared" si="29"/>
        <v>0</v>
      </c>
      <c r="AJ20" s="283">
        <f t="shared" si="30"/>
        <v>0</v>
      </c>
      <c r="AK20" s="283">
        <f t="shared" si="31"/>
        <v>0</v>
      </c>
      <c r="AL20" s="283">
        <f t="shared" si="32"/>
        <v>0</v>
      </c>
      <c r="AM20" s="283">
        <f t="shared" si="33"/>
        <v>0</v>
      </c>
      <c r="AN20" s="283">
        <f t="shared" si="34"/>
        <v>0</v>
      </c>
      <c r="AO20" s="283">
        <f t="shared" si="35"/>
        <v>0</v>
      </c>
      <c r="AP20" s="283">
        <f t="shared" si="36"/>
        <v>0</v>
      </c>
      <c r="AQ20" s="283">
        <f t="shared" si="37"/>
        <v>0</v>
      </c>
      <c r="AR20" s="283">
        <f t="shared" si="38"/>
        <v>0</v>
      </c>
      <c r="AS20" s="283">
        <f t="shared" si="39"/>
        <v>0</v>
      </c>
      <c r="AT20" s="283">
        <f t="shared" si="40"/>
        <v>0</v>
      </c>
      <c r="AU20" s="283">
        <f t="shared" si="41"/>
        <v>0</v>
      </c>
      <c r="AV20" s="220" t="s">
        <v>27</v>
      </c>
    </row>
    <row r="21" spans="1:50" outlineLevel="2" x14ac:dyDescent="0.3">
      <c r="A21" s="5" t="s">
        <v>529</v>
      </c>
      <c r="B21" s="219" t="s">
        <v>530</v>
      </c>
      <c r="C21" s="219"/>
      <c r="D21" s="283" t="s">
        <v>514</v>
      </c>
      <c r="E21" s="316"/>
      <c r="F21" s="284">
        <f t="shared" si="21"/>
        <v>89</v>
      </c>
      <c r="G21" s="319"/>
      <c r="H21" s="319">
        <v>13</v>
      </c>
      <c r="I21" s="319">
        <v>3</v>
      </c>
      <c r="J21" s="319">
        <v>9</v>
      </c>
      <c r="K21" s="319"/>
      <c r="L21" s="319"/>
      <c r="M21" s="319"/>
      <c r="N21" s="319">
        <v>6</v>
      </c>
      <c r="O21" s="319">
        <v>6</v>
      </c>
      <c r="P21" s="319">
        <v>8</v>
      </c>
      <c r="Q21" s="319">
        <v>6</v>
      </c>
      <c r="R21" s="319">
        <v>6</v>
      </c>
      <c r="S21" s="319">
        <v>6</v>
      </c>
      <c r="T21" s="319">
        <v>2</v>
      </c>
      <c r="U21" s="319">
        <v>6</v>
      </c>
      <c r="V21" s="319">
        <v>6</v>
      </c>
      <c r="W21" s="319">
        <v>6</v>
      </c>
      <c r="X21" s="319">
        <v>6</v>
      </c>
      <c r="Y21" s="319"/>
      <c r="Z21" s="283">
        <f t="shared" si="22"/>
        <v>0</v>
      </c>
      <c r="AA21" s="316"/>
      <c r="AB21" s="317"/>
      <c r="AC21" s="283">
        <f t="shared" si="23"/>
        <v>0</v>
      </c>
      <c r="AD21" s="283">
        <f t="shared" si="24"/>
        <v>0</v>
      </c>
      <c r="AE21" s="283">
        <f t="shared" si="25"/>
        <v>0</v>
      </c>
      <c r="AF21" s="283">
        <f t="shared" si="26"/>
        <v>0</v>
      </c>
      <c r="AG21" s="283">
        <f t="shared" si="27"/>
        <v>0</v>
      </c>
      <c r="AH21" s="283">
        <f t="shared" si="28"/>
        <v>0</v>
      </c>
      <c r="AI21" s="283">
        <f t="shared" si="29"/>
        <v>0</v>
      </c>
      <c r="AJ21" s="283">
        <f t="shared" si="30"/>
        <v>0</v>
      </c>
      <c r="AK21" s="283">
        <f t="shared" si="31"/>
        <v>0</v>
      </c>
      <c r="AL21" s="283">
        <f t="shared" si="32"/>
        <v>0</v>
      </c>
      <c r="AM21" s="283">
        <f t="shared" si="33"/>
        <v>0</v>
      </c>
      <c r="AN21" s="283">
        <f t="shared" si="34"/>
        <v>0</v>
      </c>
      <c r="AO21" s="283">
        <f t="shared" si="35"/>
        <v>0</v>
      </c>
      <c r="AP21" s="283">
        <f t="shared" si="36"/>
        <v>0</v>
      </c>
      <c r="AQ21" s="283">
        <f t="shared" si="37"/>
        <v>0</v>
      </c>
      <c r="AR21" s="283">
        <f t="shared" si="38"/>
        <v>0</v>
      </c>
      <c r="AS21" s="283">
        <f t="shared" si="39"/>
        <v>0</v>
      </c>
      <c r="AT21" s="283">
        <f t="shared" si="40"/>
        <v>0</v>
      </c>
      <c r="AU21" s="283">
        <f t="shared" si="41"/>
        <v>0</v>
      </c>
      <c r="AV21" s="220" t="s">
        <v>27</v>
      </c>
    </row>
    <row r="22" spans="1:50" outlineLevel="2" x14ac:dyDescent="0.3">
      <c r="A22" s="5" t="s">
        <v>531</v>
      </c>
      <c r="B22" s="219" t="s">
        <v>532</v>
      </c>
      <c r="C22" s="219"/>
      <c r="D22" s="283" t="s">
        <v>514</v>
      </c>
      <c r="E22" s="316"/>
      <c r="F22" s="284">
        <f t="shared" si="21"/>
        <v>2</v>
      </c>
      <c r="G22" s="319"/>
      <c r="H22" s="319"/>
      <c r="I22" s="319"/>
      <c r="J22" s="319"/>
      <c r="K22" s="319"/>
      <c r="L22" s="319"/>
      <c r="M22" s="319"/>
      <c r="N22" s="319"/>
      <c r="O22" s="319"/>
      <c r="P22" s="319">
        <v>1</v>
      </c>
      <c r="Q22" s="319">
        <v>1</v>
      </c>
      <c r="R22" s="319"/>
      <c r="S22" s="319"/>
      <c r="T22" s="319"/>
      <c r="U22" s="319"/>
      <c r="V22" s="319"/>
      <c r="W22" s="319"/>
      <c r="X22" s="319"/>
      <c r="Y22" s="319"/>
      <c r="Z22" s="283">
        <f t="shared" si="22"/>
        <v>0</v>
      </c>
      <c r="AA22" s="316"/>
      <c r="AB22" s="317"/>
      <c r="AC22" s="283">
        <f t="shared" si="23"/>
        <v>0</v>
      </c>
      <c r="AD22" s="283">
        <f t="shared" si="24"/>
        <v>0</v>
      </c>
      <c r="AE22" s="283">
        <f t="shared" si="25"/>
        <v>0</v>
      </c>
      <c r="AF22" s="283">
        <f t="shared" si="26"/>
        <v>0</v>
      </c>
      <c r="AG22" s="283">
        <f t="shared" si="27"/>
        <v>0</v>
      </c>
      <c r="AH22" s="283">
        <f t="shared" si="28"/>
        <v>0</v>
      </c>
      <c r="AI22" s="283">
        <f t="shared" si="29"/>
        <v>0</v>
      </c>
      <c r="AJ22" s="283">
        <f t="shared" si="30"/>
        <v>0</v>
      </c>
      <c r="AK22" s="283">
        <f t="shared" si="31"/>
        <v>0</v>
      </c>
      <c r="AL22" s="283">
        <f t="shared" si="32"/>
        <v>0</v>
      </c>
      <c r="AM22" s="283">
        <f t="shared" si="33"/>
        <v>0</v>
      </c>
      <c r="AN22" s="283">
        <f t="shared" si="34"/>
        <v>0</v>
      </c>
      <c r="AO22" s="283">
        <f t="shared" si="35"/>
        <v>0</v>
      </c>
      <c r="AP22" s="283">
        <f t="shared" si="36"/>
        <v>0</v>
      </c>
      <c r="AQ22" s="283">
        <f t="shared" si="37"/>
        <v>0</v>
      </c>
      <c r="AR22" s="283">
        <f t="shared" si="38"/>
        <v>0</v>
      </c>
      <c r="AS22" s="283">
        <f t="shared" si="39"/>
        <v>0</v>
      </c>
      <c r="AT22" s="283">
        <f t="shared" si="40"/>
        <v>0</v>
      </c>
      <c r="AU22" s="283">
        <f t="shared" si="41"/>
        <v>0</v>
      </c>
      <c r="AV22" s="220" t="s">
        <v>27</v>
      </c>
    </row>
    <row r="23" spans="1:50" outlineLevel="2" x14ac:dyDescent="0.3">
      <c r="A23" s="5" t="s">
        <v>533</v>
      </c>
      <c r="B23" s="219" t="s">
        <v>534</v>
      </c>
      <c r="C23" s="219"/>
      <c r="D23" s="283" t="s">
        <v>514</v>
      </c>
      <c r="E23" s="316"/>
      <c r="F23" s="284">
        <f t="shared" si="21"/>
        <v>15</v>
      </c>
      <c r="G23" s="319">
        <v>1</v>
      </c>
      <c r="H23" s="319"/>
      <c r="I23" s="319">
        <v>1</v>
      </c>
      <c r="J23" s="319"/>
      <c r="K23" s="319">
        <v>1</v>
      </c>
      <c r="L23" s="319">
        <v>1</v>
      </c>
      <c r="M23" s="319">
        <v>1</v>
      </c>
      <c r="N23" s="319">
        <v>1</v>
      </c>
      <c r="O23" s="319">
        <v>1</v>
      </c>
      <c r="P23" s="319">
        <v>1</v>
      </c>
      <c r="Q23" s="319"/>
      <c r="R23" s="319">
        <v>1</v>
      </c>
      <c r="S23" s="319">
        <v>1</v>
      </c>
      <c r="T23" s="319">
        <v>1</v>
      </c>
      <c r="U23" s="319">
        <v>1</v>
      </c>
      <c r="V23" s="319">
        <v>1</v>
      </c>
      <c r="W23" s="319">
        <v>1</v>
      </c>
      <c r="X23" s="319">
        <v>1</v>
      </c>
      <c r="Y23" s="319"/>
      <c r="Z23" s="283">
        <f t="shared" si="22"/>
        <v>0</v>
      </c>
      <c r="AA23" s="316"/>
      <c r="AB23" s="317"/>
      <c r="AC23" s="283">
        <f t="shared" si="23"/>
        <v>0</v>
      </c>
      <c r="AD23" s="283">
        <f t="shared" si="24"/>
        <v>0</v>
      </c>
      <c r="AE23" s="283">
        <f t="shared" si="25"/>
        <v>0</v>
      </c>
      <c r="AF23" s="283">
        <f t="shared" si="26"/>
        <v>0</v>
      </c>
      <c r="AG23" s="283">
        <f t="shared" si="27"/>
        <v>0</v>
      </c>
      <c r="AH23" s="283">
        <f t="shared" si="28"/>
        <v>0</v>
      </c>
      <c r="AI23" s="283">
        <f t="shared" si="29"/>
        <v>0</v>
      </c>
      <c r="AJ23" s="283">
        <f t="shared" si="30"/>
        <v>0</v>
      </c>
      <c r="AK23" s="283">
        <f t="shared" si="31"/>
        <v>0</v>
      </c>
      <c r="AL23" s="283">
        <f t="shared" si="32"/>
        <v>0</v>
      </c>
      <c r="AM23" s="283">
        <f t="shared" si="33"/>
        <v>0</v>
      </c>
      <c r="AN23" s="283">
        <f t="shared" si="34"/>
        <v>0</v>
      </c>
      <c r="AO23" s="283">
        <f t="shared" si="35"/>
        <v>0</v>
      </c>
      <c r="AP23" s="283">
        <f t="shared" si="36"/>
        <v>0</v>
      </c>
      <c r="AQ23" s="283">
        <f t="shared" si="37"/>
        <v>0</v>
      </c>
      <c r="AR23" s="283">
        <f t="shared" si="38"/>
        <v>0</v>
      </c>
      <c r="AS23" s="283">
        <f t="shared" si="39"/>
        <v>0</v>
      </c>
      <c r="AT23" s="283">
        <f t="shared" si="40"/>
        <v>0</v>
      </c>
      <c r="AU23" s="283">
        <f t="shared" si="41"/>
        <v>0</v>
      </c>
      <c r="AV23" s="220" t="s">
        <v>27</v>
      </c>
    </row>
    <row r="24" spans="1:50" outlineLevel="2" x14ac:dyDescent="0.3">
      <c r="A24" s="5" t="s">
        <v>535</v>
      </c>
      <c r="B24" s="219" t="s">
        <v>536</v>
      </c>
      <c r="C24" s="219"/>
      <c r="D24" s="283" t="s">
        <v>514</v>
      </c>
      <c r="E24" s="316"/>
      <c r="F24" s="284">
        <f t="shared" si="21"/>
        <v>91</v>
      </c>
      <c r="G24" s="319"/>
      <c r="H24" s="319">
        <v>14</v>
      </c>
      <c r="I24" s="319">
        <v>0</v>
      </c>
      <c r="J24" s="319">
        <v>6</v>
      </c>
      <c r="K24" s="319">
        <v>6</v>
      </c>
      <c r="L24" s="319">
        <v>3</v>
      </c>
      <c r="M24" s="319">
        <v>2</v>
      </c>
      <c r="N24" s="319">
        <v>6</v>
      </c>
      <c r="O24" s="319">
        <v>6</v>
      </c>
      <c r="P24" s="319">
        <v>6</v>
      </c>
      <c r="Q24" s="319">
        <v>6</v>
      </c>
      <c r="R24" s="319">
        <v>6</v>
      </c>
      <c r="S24" s="319">
        <v>6</v>
      </c>
      <c r="T24" s="319">
        <v>3</v>
      </c>
      <c r="U24" s="319">
        <v>6</v>
      </c>
      <c r="V24" s="319">
        <v>6</v>
      </c>
      <c r="W24" s="319">
        <v>6</v>
      </c>
      <c r="X24" s="319">
        <v>3</v>
      </c>
      <c r="Y24" s="319"/>
      <c r="Z24" s="283">
        <f t="shared" si="22"/>
        <v>0</v>
      </c>
      <c r="AA24" s="316"/>
      <c r="AB24" s="317"/>
      <c r="AC24" s="283">
        <f t="shared" si="23"/>
        <v>0</v>
      </c>
      <c r="AD24" s="283">
        <f t="shared" si="24"/>
        <v>0</v>
      </c>
      <c r="AE24" s="283">
        <f t="shared" si="25"/>
        <v>0</v>
      </c>
      <c r="AF24" s="283">
        <f t="shared" si="26"/>
        <v>0</v>
      </c>
      <c r="AG24" s="283">
        <f t="shared" si="27"/>
        <v>0</v>
      </c>
      <c r="AH24" s="283">
        <f t="shared" si="28"/>
        <v>0</v>
      </c>
      <c r="AI24" s="283">
        <f t="shared" si="29"/>
        <v>0</v>
      </c>
      <c r="AJ24" s="283">
        <f t="shared" si="30"/>
        <v>0</v>
      </c>
      <c r="AK24" s="283">
        <f t="shared" si="31"/>
        <v>0</v>
      </c>
      <c r="AL24" s="283">
        <f t="shared" si="32"/>
        <v>0</v>
      </c>
      <c r="AM24" s="283">
        <f t="shared" si="33"/>
        <v>0</v>
      </c>
      <c r="AN24" s="283">
        <f t="shared" si="34"/>
        <v>0</v>
      </c>
      <c r="AO24" s="283">
        <f t="shared" si="35"/>
        <v>0</v>
      </c>
      <c r="AP24" s="283">
        <f t="shared" si="36"/>
        <v>0</v>
      </c>
      <c r="AQ24" s="283">
        <f t="shared" si="37"/>
        <v>0</v>
      </c>
      <c r="AR24" s="283">
        <f t="shared" si="38"/>
        <v>0</v>
      </c>
      <c r="AS24" s="283">
        <f t="shared" si="39"/>
        <v>0</v>
      </c>
      <c r="AT24" s="283">
        <f t="shared" si="40"/>
        <v>0</v>
      </c>
      <c r="AU24" s="283">
        <f t="shared" si="41"/>
        <v>0</v>
      </c>
      <c r="AV24" s="220" t="s">
        <v>27</v>
      </c>
    </row>
    <row r="25" spans="1:50" outlineLevel="2" x14ac:dyDescent="0.3">
      <c r="A25" s="5" t="s">
        <v>537</v>
      </c>
      <c r="B25" s="219" t="s">
        <v>538</v>
      </c>
      <c r="C25" s="219"/>
      <c r="D25" s="283" t="s">
        <v>514</v>
      </c>
      <c r="E25" s="316"/>
      <c r="F25" s="284">
        <f t="shared" si="21"/>
        <v>5</v>
      </c>
      <c r="G25" s="319"/>
      <c r="H25" s="319">
        <v>5</v>
      </c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19"/>
      <c r="Y25" s="319"/>
      <c r="Z25" s="283">
        <f t="shared" si="22"/>
        <v>0</v>
      </c>
      <c r="AA25" s="316"/>
      <c r="AB25" s="317"/>
      <c r="AC25" s="283">
        <f t="shared" si="23"/>
        <v>0</v>
      </c>
      <c r="AD25" s="283">
        <f t="shared" si="24"/>
        <v>0</v>
      </c>
      <c r="AE25" s="283">
        <f t="shared" si="25"/>
        <v>0</v>
      </c>
      <c r="AF25" s="283">
        <f t="shared" si="26"/>
        <v>0</v>
      </c>
      <c r="AG25" s="283">
        <f t="shared" si="27"/>
        <v>0</v>
      </c>
      <c r="AH25" s="283">
        <f t="shared" si="28"/>
        <v>0</v>
      </c>
      <c r="AI25" s="283">
        <f t="shared" si="29"/>
        <v>0</v>
      </c>
      <c r="AJ25" s="283">
        <f t="shared" si="30"/>
        <v>0</v>
      </c>
      <c r="AK25" s="283">
        <f t="shared" si="31"/>
        <v>0</v>
      </c>
      <c r="AL25" s="283">
        <f t="shared" si="32"/>
        <v>0</v>
      </c>
      <c r="AM25" s="283">
        <f t="shared" si="33"/>
        <v>0</v>
      </c>
      <c r="AN25" s="283">
        <f t="shared" si="34"/>
        <v>0</v>
      </c>
      <c r="AO25" s="283">
        <f t="shared" si="35"/>
        <v>0</v>
      </c>
      <c r="AP25" s="283">
        <f t="shared" si="36"/>
        <v>0</v>
      </c>
      <c r="AQ25" s="283">
        <f t="shared" si="37"/>
        <v>0</v>
      </c>
      <c r="AR25" s="283">
        <f t="shared" si="38"/>
        <v>0</v>
      </c>
      <c r="AS25" s="283">
        <f t="shared" si="39"/>
        <v>0</v>
      </c>
      <c r="AT25" s="283">
        <f t="shared" si="40"/>
        <v>0</v>
      </c>
      <c r="AU25" s="283">
        <f t="shared" si="41"/>
        <v>0</v>
      </c>
      <c r="AV25" s="220" t="s">
        <v>27</v>
      </c>
    </row>
    <row r="26" spans="1:50" outlineLevel="2" x14ac:dyDescent="0.3">
      <c r="A26" s="5" t="s">
        <v>539</v>
      </c>
      <c r="B26" s="219" t="s">
        <v>540</v>
      </c>
      <c r="C26" s="219"/>
      <c r="D26" s="283" t="s">
        <v>514</v>
      </c>
      <c r="E26" s="316"/>
      <c r="F26" s="284">
        <f t="shared" si="21"/>
        <v>52</v>
      </c>
      <c r="G26" s="319"/>
      <c r="H26" s="319">
        <v>14</v>
      </c>
      <c r="I26" s="319"/>
      <c r="J26" s="319">
        <v>3</v>
      </c>
      <c r="K26" s="319">
        <v>4</v>
      </c>
      <c r="L26" s="319">
        <v>1</v>
      </c>
      <c r="M26" s="319">
        <v>1</v>
      </c>
      <c r="N26" s="319">
        <v>2</v>
      </c>
      <c r="O26" s="319">
        <v>2</v>
      </c>
      <c r="P26" s="319">
        <v>2</v>
      </c>
      <c r="Q26" s="319">
        <v>2</v>
      </c>
      <c r="R26" s="319">
        <v>2</v>
      </c>
      <c r="S26" s="319">
        <v>2</v>
      </c>
      <c r="T26" s="319">
        <v>1</v>
      </c>
      <c r="U26" s="319">
        <v>6</v>
      </c>
      <c r="V26" s="319">
        <v>2</v>
      </c>
      <c r="W26" s="319">
        <v>2</v>
      </c>
      <c r="X26" s="319">
        <v>6</v>
      </c>
      <c r="Y26" s="319"/>
      <c r="Z26" s="283">
        <f t="shared" si="22"/>
        <v>0</v>
      </c>
      <c r="AA26" s="316"/>
      <c r="AB26" s="317"/>
      <c r="AC26" s="283">
        <f t="shared" si="23"/>
        <v>0</v>
      </c>
      <c r="AD26" s="283">
        <f t="shared" si="24"/>
        <v>0</v>
      </c>
      <c r="AE26" s="283">
        <f t="shared" si="25"/>
        <v>0</v>
      </c>
      <c r="AF26" s="283">
        <f t="shared" si="26"/>
        <v>0</v>
      </c>
      <c r="AG26" s="283">
        <f t="shared" si="27"/>
        <v>0</v>
      </c>
      <c r="AH26" s="283">
        <f t="shared" si="28"/>
        <v>0</v>
      </c>
      <c r="AI26" s="283">
        <f t="shared" si="29"/>
        <v>0</v>
      </c>
      <c r="AJ26" s="283">
        <f t="shared" si="30"/>
        <v>0</v>
      </c>
      <c r="AK26" s="283">
        <f t="shared" si="31"/>
        <v>0</v>
      </c>
      <c r="AL26" s="283">
        <f t="shared" si="32"/>
        <v>0</v>
      </c>
      <c r="AM26" s="283">
        <f t="shared" si="33"/>
        <v>0</v>
      </c>
      <c r="AN26" s="283">
        <f t="shared" si="34"/>
        <v>0</v>
      </c>
      <c r="AO26" s="283">
        <f t="shared" si="35"/>
        <v>0</v>
      </c>
      <c r="AP26" s="283">
        <f t="shared" si="36"/>
        <v>0</v>
      </c>
      <c r="AQ26" s="283">
        <f t="shared" si="37"/>
        <v>0</v>
      </c>
      <c r="AR26" s="283">
        <f t="shared" si="38"/>
        <v>0</v>
      </c>
      <c r="AS26" s="283">
        <f t="shared" si="39"/>
        <v>0</v>
      </c>
      <c r="AT26" s="283">
        <f t="shared" si="40"/>
        <v>0</v>
      </c>
      <c r="AU26" s="283">
        <f t="shared" si="41"/>
        <v>0</v>
      </c>
      <c r="AV26" s="220" t="s">
        <v>27</v>
      </c>
    </row>
    <row r="27" spans="1:50" outlineLevel="2" x14ac:dyDescent="0.3">
      <c r="A27" s="5" t="s">
        <v>541</v>
      </c>
      <c r="B27" s="219" t="s">
        <v>542</v>
      </c>
      <c r="C27" s="219"/>
      <c r="D27" s="283" t="s">
        <v>514</v>
      </c>
      <c r="E27" s="316"/>
      <c r="F27" s="284">
        <f t="shared" si="21"/>
        <v>6</v>
      </c>
      <c r="G27" s="319"/>
      <c r="H27" s="319">
        <v>6</v>
      </c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19"/>
      <c r="U27" s="319"/>
      <c r="V27" s="319"/>
      <c r="W27" s="319"/>
      <c r="X27" s="319"/>
      <c r="Y27" s="319"/>
      <c r="Z27" s="283">
        <f t="shared" si="22"/>
        <v>0</v>
      </c>
      <c r="AA27" s="316"/>
      <c r="AB27" s="317"/>
      <c r="AC27" s="283">
        <f t="shared" si="23"/>
        <v>0</v>
      </c>
      <c r="AD27" s="283">
        <f t="shared" si="24"/>
        <v>0</v>
      </c>
      <c r="AE27" s="283">
        <f t="shared" si="25"/>
        <v>0</v>
      </c>
      <c r="AF27" s="283">
        <f t="shared" si="26"/>
        <v>0</v>
      </c>
      <c r="AG27" s="283">
        <f t="shared" si="27"/>
        <v>0</v>
      </c>
      <c r="AH27" s="283">
        <f t="shared" si="28"/>
        <v>0</v>
      </c>
      <c r="AI27" s="283">
        <f t="shared" si="29"/>
        <v>0</v>
      </c>
      <c r="AJ27" s="283">
        <f t="shared" si="30"/>
        <v>0</v>
      </c>
      <c r="AK27" s="283">
        <f t="shared" si="31"/>
        <v>0</v>
      </c>
      <c r="AL27" s="283">
        <f t="shared" si="32"/>
        <v>0</v>
      </c>
      <c r="AM27" s="283">
        <f t="shared" si="33"/>
        <v>0</v>
      </c>
      <c r="AN27" s="283">
        <f t="shared" si="34"/>
        <v>0</v>
      </c>
      <c r="AO27" s="283">
        <f t="shared" si="35"/>
        <v>0</v>
      </c>
      <c r="AP27" s="283">
        <f t="shared" si="36"/>
        <v>0</v>
      </c>
      <c r="AQ27" s="283">
        <f t="shared" si="37"/>
        <v>0</v>
      </c>
      <c r="AR27" s="283">
        <f t="shared" si="38"/>
        <v>0</v>
      </c>
      <c r="AS27" s="283">
        <f t="shared" si="39"/>
        <v>0</v>
      </c>
      <c r="AT27" s="283">
        <f t="shared" si="40"/>
        <v>0</v>
      </c>
      <c r="AU27" s="283">
        <f t="shared" si="41"/>
        <v>0</v>
      </c>
      <c r="AV27" s="220" t="s">
        <v>27</v>
      </c>
    </row>
    <row r="28" spans="1:50" outlineLevel="2" x14ac:dyDescent="0.3">
      <c r="A28" s="5" t="s">
        <v>543</v>
      </c>
      <c r="B28" s="219" t="s">
        <v>544</v>
      </c>
      <c r="C28" s="219"/>
      <c r="D28" s="283" t="s">
        <v>514</v>
      </c>
      <c r="E28" s="316"/>
      <c r="F28" s="284">
        <f t="shared" si="21"/>
        <v>14</v>
      </c>
      <c r="G28" s="319"/>
      <c r="H28" s="319"/>
      <c r="I28" s="319"/>
      <c r="J28" s="319"/>
      <c r="K28" s="319">
        <v>1</v>
      </c>
      <c r="L28" s="319">
        <v>1</v>
      </c>
      <c r="M28" s="319">
        <v>1</v>
      </c>
      <c r="N28" s="319">
        <v>1</v>
      </c>
      <c r="O28" s="319">
        <v>1</v>
      </c>
      <c r="P28" s="319">
        <v>1</v>
      </c>
      <c r="Q28" s="319">
        <v>1</v>
      </c>
      <c r="R28" s="319">
        <v>1</v>
      </c>
      <c r="S28" s="319">
        <v>1</v>
      </c>
      <c r="T28" s="319">
        <v>1</v>
      </c>
      <c r="U28" s="319">
        <v>1</v>
      </c>
      <c r="V28" s="319">
        <v>1</v>
      </c>
      <c r="W28" s="319">
        <v>1</v>
      </c>
      <c r="X28" s="319">
        <v>1</v>
      </c>
      <c r="Y28" s="319"/>
      <c r="Z28" s="283">
        <f t="shared" si="22"/>
        <v>0</v>
      </c>
      <c r="AA28" s="316"/>
      <c r="AB28" s="317"/>
      <c r="AC28" s="283">
        <f t="shared" si="23"/>
        <v>0</v>
      </c>
      <c r="AD28" s="283">
        <f t="shared" si="24"/>
        <v>0</v>
      </c>
      <c r="AE28" s="283">
        <f t="shared" si="25"/>
        <v>0</v>
      </c>
      <c r="AF28" s="283">
        <f t="shared" si="26"/>
        <v>0</v>
      </c>
      <c r="AG28" s="283">
        <f t="shared" si="27"/>
        <v>0</v>
      </c>
      <c r="AH28" s="283">
        <f t="shared" si="28"/>
        <v>0</v>
      </c>
      <c r="AI28" s="283">
        <f t="shared" si="29"/>
        <v>0</v>
      </c>
      <c r="AJ28" s="283">
        <f t="shared" si="30"/>
        <v>0</v>
      </c>
      <c r="AK28" s="283">
        <f t="shared" si="31"/>
        <v>0</v>
      </c>
      <c r="AL28" s="283">
        <f t="shared" si="32"/>
        <v>0</v>
      </c>
      <c r="AM28" s="283">
        <f t="shared" si="33"/>
        <v>0</v>
      </c>
      <c r="AN28" s="283">
        <f t="shared" si="34"/>
        <v>0</v>
      </c>
      <c r="AO28" s="283">
        <f t="shared" si="35"/>
        <v>0</v>
      </c>
      <c r="AP28" s="283">
        <f t="shared" si="36"/>
        <v>0</v>
      </c>
      <c r="AQ28" s="283">
        <f t="shared" si="37"/>
        <v>0</v>
      </c>
      <c r="AR28" s="283">
        <f t="shared" si="38"/>
        <v>0</v>
      </c>
      <c r="AS28" s="283">
        <f t="shared" si="39"/>
        <v>0</v>
      </c>
      <c r="AT28" s="283">
        <f t="shared" si="40"/>
        <v>0</v>
      </c>
      <c r="AU28" s="283">
        <f t="shared" si="41"/>
        <v>0</v>
      </c>
      <c r="AV28" s="220" t="s">
        <v>27</v>
      </c>
    </row>
    <row r="29" spans="1:50" outlineLevel="2" x14ac:dyDescent="0.3">
      <c r="A29" s="5" t="s">
        <v>545</v>
      </c>
      <c r="B29" s="219" t="s">
        <v>546</v>
      </c>
      <c r="C29" s="219"/>
      <c r="D29" s="283" t="s">
        <v>514</v>
      </c>
      <c r="E29" s="316"/>
      <c r="F29" s="284">
        <f t="shared" si="21"/>
        <v>14</v>
      </c>
      <c r="G29" s="319"/>
      <c r="H29" s="319"/>
      <c r="I29" s="319"/>
      <c r="J29" s="319"/>
      <c r="K29" s="319">
        <v>1</v>
      </c>
      <c r="L29" s="319">
        <v>1</v>
      </c>
      <c r="M29" s="319">
        <v>1</v>
      </c>
      <c r="N29" s="319">
        <v>1</v>
      </c>
      <c r="O29" s="319">
        <v>1</v>
      </c>
      <c r="P29" s="319">
        <v>1</v>
      </c>
      <c r="Q29" s="319">
        <v>1</v>
      </c>
      <c r="R29" s="319">
        <v>1</v>
      </c>
      <c r="S29" s="319">
        <v>1</v>
      </c>
      <c r="T29" s="319">
        <v>1</v>
      </c>
      <c r="U29" s="319">
        <v>1</v>
      </c>
      <c r="V29" s="319">
        <v>1</v>
      </c>
      <c r="W29" s="319">
        <v>1</v>
      </c>
      <c r="X29" s="319">
        <v>1</v>
      </c>
      <c r="Y29" s="319"/>
      <c r="Z29" s="283">
        <f t="shared" si="22"/>
        <v>0</v>
      </c>
      <c r="AA29" s="316"/>
      <c r="AB29" s="317"/>
      <c r="AC29" s="283">
        <f t="shared" si="23"/>
        <v>0</v>
      </c>
      <c r="AD29" s="283">
        <f t="shared" si="24"/>
        <v>0</v>
      </c>
      <c r="AE29" s="283">
        <f t="shared" si="25"/>
        <v>0</v>
      </c>
      <c r="AF29" s="283">
        <f t="shared" si="26"/>
        <v>0</v>
      </c>
      <c r="AG29" s="283">
        <f t="shared" si="27"/>
        <v>0</v>
      </c>
      <c r="AH29" s="283">
        <f t="shared" si="28"/>
        <v>0</v>
      </c>
      <c r="AI29" s="283">
        <f t="shared" si="29"/>
        <v>0</v>
      </c>
      <c r="AJ29" s="283">
        <f t="shared" si="30"/>
        <v>0</v>
      </c>
      <c r="AK29" s="283">
        <f t="shared" si="31"/>
        <v>0</v>
      </c>
      <c r="AL29" s="283">
        <f t="shared" si="32"/>
        <v>0</v>
      </c>
      <c r="AM29" s="283">
        <f t="shared" si="33"/>
        <v>0</v>
      </c>
      <c r="AN29" s="283">
        <f t="shared" si="34"/>
        <v>0</v>
      </c>
      <c r="AO29" s="283">
        <f t="shared" si="35"/>
        <v>0</v>
      </c>
      <c r="AP29" s="283">
        <f t="shared" si="36"/>
        <v>0</v>
      </c>
      <c r="AQ29" s="283">
        <f t="shared" si="37"/>
        <v>0</v>
      </c>
      <c r="AR29" s="283">
        <f t="shared" si="38"/>
        <v>0</v>
      </c>
      <c r="AS29" s="283">
        <f t="shared" si="39"/>
        <v>0</v>
      </c>
      <c r="AT29" s="283">
        <f t="shared" si="40"/>
        <v>0</v>
      </c>
      <c r="AU29" s="283">
        <f t="shared" si="41"/>
        <v>0</v>
      </c>
      <c r="AV29" s="220" t="s">
        <v>27</v>
      </c>
    </row>
    <row r="30" spans="1:50" s="12" customFormat="1" ht="31.2" x14ac:dyDescent="0.3">
      <c r="A30" s="13" t="s">
        <v>547</v>
      </c>
      <c r="B30" s="224" t="s">
        <v>414</v>
      </c>
      <c r="C30" s="224" t="s">
        <v>509</v>
      </c>
      <c r="D30" s="291"/>
      <c r="E30" s="291"/>
      <c r="F30" s="292"/>
      <c r="G30" s="292" t="str">
        <f>G$2</f>
        <v>PH1 STAGE</v>
      </c>
      <c r="H30" s="292" t="str">
        <f t="shared" ref="H30:Y30" si="42">H$2</f>
        <v>NOC</v>
      </c>
      <c r="I30" s="292" t="str">
        <f t="shared" si="42"/>
        <v>SCC</v>
      </c>
      <c r="J30" s="292" t="str">
        <f t="shared" si="42"/>
        <v>HMI TRN</v>
      </c>
      <c r="K30" s="292" t="str">
        <f t="shared" si="42"/>
        <v>APT</v>
      </c>
      <c r="L30" s="292" t="str">
        <f t="shared" si="42"/>
        <v>MTN</v>
      </c>
      <c r="M30" s="292" t="str">
        <f t="shared" si="42"/>
        <v>ALR
AV</v>
      </c>
      <c r="N30" s="292" t="str">
        <f t="shared" si="42"/>
        <v>RTR</v>
      </c>
      <c r="O30" s="292" t="str">
        <f t="shared" si="42"/>
        <v>LLA</v>
      </c>
      <c r="P30" s="292" t="str">
        <f t="shared" si="42"/>
        <v>TLR</v>
      </c>
      <c r="Q30" s="292" t="str">
        <f t="shared" si="42"/>
        <v>ALR
MP</v>
      </c>
      <c r="R30" s="292" t="str">
        <f t="shared" si="42"/>
        <v>WIR</v>
      </c>
      <c r="S30" s="292" t="str">
        <f t="shared" si="42"/>
        <v>WAO</v>
      </c>
      <c r="T30" s="292" t="str">
        <f t="shared" si="42"/>
        <v>KDL</v>
      </c>
      <c r="U30" s="292" t="str">
        <f t="shared" si="42"/>
        <v>SEC</v>
      </c>
      <c r="V30" s="292" t="str">
        <f t="shared" si="42"/>
        <v>SBG</v>
      </c>
      <c r="W30" s="292" t="str">
        <f t="shared" si="42"/>
        <v>KRP</v>
      </c>
      <c r="X30" s="292" t="str">
        <f t="shared" si="42"/>
        <v>IRP</v>
      </c>
      <c r="Y30" s="292" t="str">
        <f t="shared" si="42"/>
        <v>PLMS</v>
      </c>
      <c r="Z30" s="291">
        <f>SUBTOTAL(9,Z31:Z37)</f>
        <v>0</v>
      </c>
      <c r="AA30" s="291">
        <f t="shared" ref="AA30:AU30" si="43">SUBTOTAL(9,AA31:AA37)</f>
        <v>0</v>
      </c>
      <c r="AB30" s="293">
        <f t="shared" si="43"/>
        <v>0</v>
      </c>
      <c r="AC30" s="291">
        <f t="shared" si="43"/>
        <v>0</v>
      </c>
      <c r="AD30" s="291">
        <f t="shared" si="43"/>
        <v>0</v>
      </c>
      <c r="AE30" s="291">
        <f t="shared" si="43"/>
        <v>0</v>
      </c>
      <c r="AF30" s="291">
        <f t="shared" si="43"/>
        <v>0</v>
      </c>
      <c r="AG30" s="291">
        <f t="shared" si="43"/>
        <v>0</v>
      </c>
      <c r="AH30" s="291">
        <f t="shared" si="43"/>
        <v>0</v>
      </c>
      <c r="AI30" s="291">
        <f t="shared" si="43"/>
        <v>0</v>
      </c>
      <c r="AJ30" s="291">
        <f t="shared" si="43"/>
        <v>0</v>
      </c>
      <c r="AK30" s="291">
        <f t="shared" si="43"/>
        <v>0</v>
      </c>
      <c r="AL30" s="291">
        <f t="shared" si="43"/>
        <v>0</v>
      </c>
      <c r="AM30" s="291">
        <f t="shared" si="43"/>
        <v>0</v>
      </c>
      <c r="AN30" s="291">
        <f t="shared" si="43"/>
        <v>0</v>
      </c>
      <c r="AO30" s="291">
        <f t="shared" si="43"/>
        <v>0</v>
      </c>
      <c r="AP30" s="291">
        <f t="shared" si="43"/>
        <v>0</v>
      </c>
      <c r="AQ30" s="291">
        <f t="shared" si="43"/>
        <v>0</v>
      </c>
      <c r="AR30" s="291">
        <f t="shared" si="43"/>
        <v>0</v>
      </c>
      <c r="AS30" s="291">
        <f t="shared" si="43"/>
        <v>0</v>
      </c>
      <c r="AT30" s="291">
        <f t="shared" si="43"/>
        <v>0</v>
      </c>
      <c r="AU30" s="291">
        <f t="shared" si="43"/>
        <v>0</v>
      </c>
      <c r="AV30" s="224"/>
      <c r="AX30" s="12" t="b">
        <f>SUM(AC30:AU30)=SUM(Z31)</f>
        <v>1</v>
      </c>
    </row>
    <row r="31" spans="1:50" outlineLevel="1" x14ac:dyDescent="0.3">
      <c r="A31" s="20" t="s">
        <v>548</v>
      </c>
      <c r="B31" s="209" t="s">
        <v>549</v>
      </c>
      <c r="C31" s="209"/>
      <c r="D31" s="151" t="s">
        <v>27</v>
      </c>
      <c r="E31" s="151"/>
      <c r="F31" s="324">
        <f>SUBTOTAL(9,F32:F37)</f>
        <v>75</v>
      </c>
      <c r="G31" s="324">
        <f t="shared" ref="G31:Y31" si="44">SUBTOTAL(9,G32:G37)</f>
        <v>10</v>
      </c>
      <c r="H31" s="324">
        <f t="shared" si="44"/>
        <v>0</v>
      </c>
      <c r="I31" s="324">
        <f t="shared" si="44"/>
        <v>0</v>
      </c>
      <c r="J31" s="324">
        <f t="shared" si="44"/>
        <v>0</v>
      </c>
      <c r="K31" s="324">
        <f t="shared" si="44"/>
        <v>4</v>
      </c>
      <c r="L31" s="324">
        <f t="shared" si="44"/>
        <v>0</v>
      </c>
      <c r="M31" s="324">
        <f t="shared" si="44"/>
        <v>0</v>
      </c>
      <c r="N31" s="324">
        <f t="shared" si="44"/>
        <v>4</v>
      </c>
      <c r="O31" s="324">
        <f t="shared" si="44"/>
        <v>8</v>
      </c>
      <c r="P31" s="324">
        <f t="shared" si="44"/>
        <v>5</v>
      </c>
      <c r="Q31" s="324">
        <f t="shared" si="44"/>
        <v>8</v>
      </c>
      <c r="R31" s="324">
        <f t="shared" si="44"/>
        <v>8</v>
      </c>
      <c r="S31" s="324">
        <f t="shared" si="44"/>
        <v>8</v>
      </c>
      <c r="T31" s="324">
        <f t="shared" si="44"/>
        <v>0</v>
      </c>
      <c r="U31" s="324">
        <f t="shared" si="44"/>
        <v>7</v>
      </c>
      <c r="V31" s="324">
        <f t="shared" si="44"/>
        <v>8</v>
      </c>
      <c r="W31" s="324">
        <f t="shared" si="44"/>
        <v>5</v>
      </c>
      <c r="X31" s="324">
        <f t="shared" si="44"/>
        <v>0</v>
      </c>
      <c r="Y31" s="324">
        <f t="shared" si="44"/>
        <v>0</v>
      </c>
      <c r="Z31" s="151">
        <f>SUBTOTAL(9,Z32:Z37)</f>
        <v>0</v>
      </c>
      <c r="AA31" s="151">
        <f t="shared" ref="AA31:AU31" si="45">SUBTOTAL(9,AA32:AA37)</f>
        <v>0</v>
      </c>
      <c r="AB31" s="205">
        <f t="shared" si="45"/>
        <v>0</v>
      </c>
      <c r="AC31" s="151">
        <f t="shared" si="45"/>
        <v>0</v>
      </c>
      <c r="AD31" s="151">
        <f t="shared" si="45"/>
        <v>0</v>
      </c>
      <c r="AE31" s="151">
        <f t="shared" si="45"/>
        <v>0</v>
      </c>
      <c r="AF31" s="151">
        <f t="shared" si="45"/>
        <v>0</v>
      </c>
      <c r="AG31" s="151">
        <f t="shared" si="45"/>
        <v>0</v>
      </c>
      <c r="AH31" s="151">
        <f t="shared" si="45"/>
        <v>0</v>
      </c>
      <c r="AI31" s="151">
        <f t="shared" si="45"/>
        <v>0</v>
      </c>
      <c r="AJ31" s="151">
        <f t="shared" si="45"/>
        <v>0</v>
      </c>
      <c r="AK31" s="151">
        <f t="shared" si="45"/>
        <v>0</v>
      </c>
      <c r="AL31" s="151">
        <f t="shared" si="45"/>
        <v>0</v>
      </c>
      <c r="AM31" s="151">
        <f t="shared" si="45"/>
        <v>0</v>
      </c>
      <c r="AN31" s="151">
        <f t="shared" si="45"/>
        <v>0</v>
      </c>
      <c r="AO31" s="151">
        <f t="shared" si="45"/>
        <v>0</v>
      </c>
      <c r="AP31" s="151">
        <f t="shared" si="45"/>
        <v>0</v>
      </c>
      <c r="AQ31" s="151">
        <f t="shared" si="45"/>
        <v>0</v>
      </c>
      <c r="AR31" s="151">
        <f t="shared" si="45"/>
        <v>0</v>
      </c>
      <c r="AS31" s="151">
        <f t="shared" si="45"/>
        <v>0</v>
      </c>
      <c r="AT31" s="151">
        <f t="shared" si="45"/>
        <v>0</v>
      </c>
      <c r="AU31" s="151">
        <f t="shared" si="45"/>
        <v>0</v>
      </c>
      <c r="AV31" s="209"/>
    </row>
    <row r="32" spans="1:50" ht="27.6" outlineLevel="2" x14ac:dyDescent="0.3">
      <c r="A32" s="5" t="s">
        <v>550</v>
      </c>
      <c r="B32" s="219" t="s">
        <v>551</v>
      </c>
      <c r="C32" s="219" t="s">
        <v>552</v>
      </c>
      <c r="D32" s="283" t="s">
        <v>514</v>
      </c>
      <c r="E32" s="316"/>
      <c r="F32" s="284">
        <f t="shared" ref="F32:F37" si="46">SUM(G32:Y32)</f>
        <v>13</v>
      </c>
      <c r="G32" s="294">
        <v>8</v>
      </c>
      <c r="H32" s="318"/>
      <c r="I32" s="318"/>
      <c r="J32" s="318"/>
      <c r="K32" s="319">
        <v>2</v>
      </c>
      <c r="L32" s="319"/>
      <c r="M32" s="319"/>
      <c r="N32" s="319">
        <v>3</v>
      </c>
      <c r="O32" s="320"/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283">
        <f t="shared" ref="Z32:Z37" si="47">SUM(AC32:AU32)</f>
        <v>0</v>
      </c>
      <c r="AA32" s="316"/>
      <c r="AB32" s="317"/>
      <c r="AC32" s="283">
        <f t="shared" ref="AC32:AQ37" si="48">$E32*G32</f>
        <v>0</v>
      </c>
      <c r="AD32" s="283">
        <f t="shared" si="48"/>
        <v>0</v>
      </c>
      <c r="AE32" s="283">
        <f t="shared" si="48"/>
        <v>0</v>
      </c>
      <c r="AF32" s="283">
        <f t="shared" si="48"/>
        <v>0</v>
      </c>
      <c r="AG32" s="283">
        <f t="shared" si="48"/>
        <v>0</v>
      </c>
      <c r="AH32" s="283">
        <f t="shared" si="48"/>
        <v>0</v>
      </c>
      <c r="AI32" s="283">
        <f t="shared" si="48"/>
        <v>0</v>
      </c>
      <c r="AJ32" s="283">
        <f t="shared" si="48"/>
        <v>0</v>
      </c>
      <c r="AK32" s="283">
        <f t="shared" si="48"/>
        <v>0</v>
      </c>
      <c r="AL32" s="283">
        <f t="shared" si="48"/>
        <v>0</v>
      </c>
      <c r="AM32" s="283">
        <f t="shared" si="48"/>
        <v>0</v>
      </c>
      <c r="AN32" s="283">
        <f t="shared" si="48"/>
        <v>0</v>
      </c>
      <c r="AO32" s="283">
        <f t="shared" si="48"/>
        <v>0</v>
      </c>
      <c r="AP32" s="283">
        <f t="shared" si="48"/>
        <v>0</v>
      </c>
      <c r="AQ32" s="283">
        <f t="shared" si="48"/>
        <v>0</v>
      </c>
      <c r="AR32" s="283">
        <f t="shared" ref="AR32:AR37" si="49">$E32*V32</f>
        <v>0</v>
      </c>
      <c r="AS32" s="283">
        <f t="shared" ref="AS32:AU37" si="50">$E32*W32</f>
        <v>0</v>
      </c>
      <c r="AT32" s="283">
        <f t="shared" si="50"/>
        <v>0</v>
      </c>
      <c r="AU32" s="283">
        <f t="shared" si="50"/>
        <v>0</v>
      </c>
      <c r="AV32" s="220" t="s">
        <v>27</v>
      </c>
    </row>
    <row r="33" spans="1:50" ht="27.6" outlineLevel="2" x14ac:dyDescent="0.3">
      <c r="A33" s="5" t="s">
        <v>553</v>
      </c>
      <c r="B33" s="219" t="s">
        <v>554</v>
      </c>
      <c r="C33" s="219" t="s">
        <v>552</v>
      </c>
      <c r="D33" s="283" t="s">
        <v>514</v>
      </c>
      <c r="E33" s="316"/>
      <c r="F33" s="284">
        <f t="shared" si="46"/>
        <v>5</v>
      </c>
      <c r="G33" s="294">
        <v>2</v>
      </c>
      <c r="H33" s="318"/>
      <c r="I33" s="318"/>
      <c r="J33" s="318"/>
      <c r="K33" s="319">
        <v>2</v>
      </c>
      <c r="L33" s="319"/>
      <c r="M33" s="319"/>
      <c r="N33" s="319">
        <v>1</v>
      </c>
      <c r="O33" s="320"/>
      <c r="P33" s="319"/>
      <c r="Q33" s="319"/>
      <c r="R33" s="319"/>
      <c r="S33" s="319"/>
      <c r="T33" s="319"/>
      <c r="U33" s="319"/>
      <c r="V33" s="319"/>
      <c r="W33" s="319"/>
      <c r="X33" s="319"/>
      <c r="Y33" s="319"/>
      <c r="Z33" s="283">
        <f t="shared" si="47"/>
        <v>0</v>
      </c>
      <c r="AA33" s="316"/>
      <c r="AB33" s="317"/>
      <c r="AC33" s="283">
        <f t="shared" si="48"/>
        <v>0</v>
      </c>
      <c r="AD33" s="283">
        <f t="shared" si="48"/>
        <v>0</v>
      </c>
      <c r="AE33" s="283">
        <f t="shared" si="48"/>
        <v>0</v>
      </c>
      <c r="AF33" s="283">
        <f t="shared" si="48"/>
        <v>0</v>
      </c>
      <c r="AG33" s="283">
        <f t="shared" si="48"/>
        <v>0</v>
      </c>
      <c r="AH33" s="283">
        <f t="shared" si="48"/>
        <v>0</v>
      </c>
      <c r="AI33" s="283">
        <f t="shared" si="48"/>
        <v>0</v>
      </c>
      <c r="AJ33" s="283">
        <f t="shared" si="48"/>
        <v>0</v>
      </c>
      <c r="AK33" s="283">
        <f t="shared" si="48"/>
        <v>0</v>
      </c>
      <c r="AL33" s="283">
        <f t="shared" si="48"/>
        <v>0</v>
      </c>
      <c r="AM33" s="283">
        <f t="shared" si="48"/>
        <v>0</v>
      </c>
      <c r="AN33" s="283">
        <f t="shared" si="48"/>
        <v>0</v>
      </c>
      <c r="AO33" s="283">
        <f t="shared" si="48"/>
        <v>0</v>
      </c>
      <c r="AP33" s="283">
        <f t="shared" si="48"/>
        <v>0</v>
      </c>
      <c r="AQ33" s="283">
        <f t="shared" si="48"/>
        <v>0</v>
      </c>
      <c r="AR33" s="283">
        <f t="shared" si="49"/>
        <v>0</v>
      </c>
      <c r="AS33" s="283">
        <f t="shared" si="50"/>
        <v>0</v>
      </c>
      <c r="AT33" s="283">
        <f t="shared" si="50"/>
        <v>0</v>
      </c>
      <c r="AU33" s="283">
        <f t="shared" si="50"/>
        <v>0</v>
      </c>
      <c r="AV33" s="220" t="s">
        <v>27</v>
      </c>
    </row>
    <row r="34" spans="1:50" outlineLevel="2" x14ac:dyDescent="0.3">
      <c r="A34" s="5" t="s">
        <v>555</v>
      </c>
      <c r="B34" s="219" t="s">
        <v>556</v>
      </c>
      <c r="C34" s="219" t="s">
        <v>552</v>
      </c>
      <c r="D34" s="283" t="s">
        <v>514</v>
      </c>
      <c r="E34" s="316"/>
      <c r="F34" s="284">
        <f t="shared" si="46"/>
        <v>24</v>
      </c>
      <c r="G34" s="294"/>
      <c r="H34" s="318"/>
      <c r="I34" s="318"/>
      <c r="J34" s="318"/>
      <c r="K34" s="319"/>
      <c r="L34" s="319"/>
      <c r="M34" s="319"/>
      <c r="N34" s="319"/>
      <c r="O34" s="320"/>
      <c r="P34" s="319"/>
      <c r="Q34" s="319">
        <v>7</v>
      </c>
      <c r="R34" s="319">
        <v>7</v>
      </c>
      <c r="S34" s="319"/>
      <c r="T34" s="319"/>
      <c r="U34" s="319"/>
      <c r="V34" s="319">
        <v>6</v>
      </c>
      <c r="W34" s="319">
        <v>4</v>
      </c>
      <c r="X34" s="319"/>
      <c r="Y34" s="319"/>
      <c r="Z34" s="283">
        <f t="shared" si="47"/>
        <v>0</v>
      </c>
      <c r="AA34" s="316"/>
      <c r="AB34" s="317"/>
      <c r="AC34" s="283">
        <f t="shared" si="48"/>
        <v>0</v>
      </c>
      <c r="AD34" s="283">
        <f t="shared" si="48"/>
        <v>0</v>
      </c>
      <c r="AE34" s="283">
        <f t="shared" si="48"/>
        <v>0</v>
      </c>
      <c r="AF34" s="283">
        <f t="shared" si="48"/>
        <v>0</v>
      </c>
      <c r="AG34" s="283">
        <f t="shared" si="48"/>
        <v>0</v>
      </c>
      <c r="AH34" s="283">
        <f t="shared" si="48"/>
        <v>0</v>
      </c>
      <c r="AI34" s="283">
        <f t="shared" si="48"/>
        <v>0</v>
      </c>
      <c r="AJ34" s="283">
        <f t="shared" si="48"/>
        <v>0</v>
      </c>
      <c r="AK34" s="283">
        <f t="shared" si="48"/>
        <v>0</v>
      </c>
      <c r="AL34" s="283">
        <f t="shared" si="48"/>
        <v>0</v>
      </c>
      <c r="AM34" s="283">
        <f t="shared" si="48"/>
        <v>0</v>
      </c>
      <c r="AN34" s="283">
        <f t="shared" si="48"/>
        <v>0</v>
      </c>
      <c r="AO34" s="283">
        <f t="shared" si="48"/>
        <v>0</v>
      </c>
      <c r="AP34" s="283">
        <f t="shared" si="48"/>
        <v>0</v>
      </c>
      <c r="AQ34" s="283">
        <f t="shared" si="48"/>
        <v>0</v>
      </c>
      <c r="AR34" s="283">
        <f t="shared" si="49"/>
        <v>0</v>
      </c>
      <c r="AS34" s="283">
        <f t="shared" si="50"/>
        <v>0</v>
      </c>
      <c r="AT34" s="283">
        <f t="shared" si="50"/>
        <v>0</v>
      </c>
      <c r="AU34" s="283">
        <f t="shared" si="50"/>
        <v>0</v>
      </c>
      <c r="AV34" s="220" t="s">
        <v>27</v>
      </c>
    </row>
    <row r="35" spans="1:50" outlineLevel="2" x14ac:dyDescent="0.3">
      <c r="A35" s="5" t="s">
        <v>557</v>
      </c>
      <c r="B35" s="219" t="s">
        <v>558</v>
      </c>
      <c r="C35" s="219" t="s">
        <v>552</v>
      </c>
      <c r="D35" s="283" t="s">
        <v>514</v>
      </c>
      <c r="E35" s="316"/>
      <c r="F35" s="284">
        <f t="shared" si="46"/>
        <v>5</v>
      </c>
      <c r="G35" s="294"/>
      <c r="H35" s="318"/>
      <c r="I35" s="318"/>
      <c r="J35" s="318"/>
      <c r="K35" s="319"/>
      <c r="L35" s="319"/>
      <c r="M35" s="319"/>
      <c r="N35" s="319"/>
      <c r="O35" s="320"/>
      <c r="P35" s="319"/>
      <c r="Q35" s="319">
        <v>1</v>
      </c>
      <c r="R35" s="319">
        <v>1</v>
      </c>
      <c r="S35" s="319"/>
      <c r="T35" s="319"/>
      <c r="U35" s="319"/>
      <c r="V35" s="319">
        <v>2</v>
      </c>
      <c r="W35" s="319">
        <v>1</v>
      </c>
      <c r="X35" s="319"/>
      <c r="Y35" s="319"/>
      <c r="Z35" s="283">
        <f t="shared" si="47"/>
        <v>0</v>
      </c>
      <c r="AA35" s="316"/>
      <c r="AB35" s="317"/>
      <c r="AC35" s="283">
        <f t="shared" si="48"/>
        <v>0</v>
      </c>
      <c r="AD35" s="283">
        <f t="shared" si="48"/>
        <v>0</v>
      </c>
      <c r="AE35" s="283">
        <f t="shared" si="48"/>
        <v>0</v>
      </c>
      <c r="AF35" s="283">
        <f t="shared" si="48"/>
        <v>0</v>
      </c>
      <c r="AG35" s="283">
        <f t="shared" si="48"/>
        <v>0</v>
      </c>
      <c r="AH35" s="283">
        <f t="shared" si="48"/>
        <v>0</v>
      </c>
      <c r="AI35" s="283">
        <f t="shared" si="48"/>
        <v>0</v>
      </c>
      <c r="AJ35" s="283">
        <f t="shared" si="48"/>
        <v>0</v>
      </c>
      <c r="AK35" s="283">
        <f t="shared" si="48"/>
        <v>0</v>
      </c>
      <c r="AL35" s="283">
        <f t="shared" si="48"/>
        <v>0</v>
      </c>
      <c r="AM35" s="283">
        <f t="shared" si="48"/>
        <v>0</v>
      </c>
      <c r="AN35" s="283">
        <f t="shared" si="48"/>
        <v>0</v>
      </c>
      <c r="AO35" s="283">
        <f t="shared" si="48"/>
        <v>0</v>
      </c>
      <c r="AP35" s="283">
        <f t="shared" si="48"/>
        <v>0</v>
      </c>
      <c r="AQ35" s="283">
        <f t="shared" si="48"/>
        <v>0</v>
      </c>
      <c r="AR35" s="283">
        <f t="shared" si="49"/>
        <v>0</v>
      </c>
      <c r="AS35" s="283">
        <f t="shared" si="50"/>
        <v>0</v>
      </c>
      <c r="AT35" s="283">
        <f t="shared" si="50"/>
        <v>0</v>
      </c>
      <c r="AU35" s="283">
        <f t="shared" si="50"/>
        <v>0</v>
      </c>
      <c r="AV35" s="220" t="s">
        <v>27</v>
      </c>
    </row>
    <row r="36" spans="1:50" outlineLevel="2" x14ac:dyDescent="0.3">
      <c r="A36" s="5" t="s">
        <v>559</v>
      </c>
      <c r="B36" s="219" t="s">
        <v>560</v>
      </c>
      <c r="C36" s="219" t="s">
        <v>552</v>
      </c>
      <c r="D36" s="283" t="s">
        <v>514</v>
      </c>
      <c r="E36" s="316"/>
      <c r="F36" s="284">
        <f t="shared" si="46"/>
        <v>24</v>
      </c>
      <c r="G36" s="294"/>
      <c r="H36" s="318"/>
      <c r="I36" s="318"/>
      <c r="J36" s="318"/>
      <c r="K36" s="319"/>
      <c r="L36" s="319"/>
      <c r="M36" s="319"/>
      <c r="N36" s="319"/>
      <c r="O36" s="320">
        <v>7</v>
      </c>
      <c r="P36" s="319">
        <v>4</v>
      </c>
      <c r="Q36" s="319"/>
      <c r="R36" s="319"/>
      <c r="S36" s="319">
        <v>7</v>
      </c>
      <c r="T36" s="319"/>
      <c r="U36" s="319">
        <v>6</v>
      </c>
      <c r="V36" s="319"/>
      <c r="W36" s="319"/>
      <c r="X36" s="319"/>
      <c r="Y36" s="319"/>
      <c r="Z36" s="283">
        <f t="shared" si="47"/>
        <v>0</v>
      </c>
      <c r="AA36" s="316"/>
      <c r="AB36" s="317"/>
      <c r="AC36" s="283">
        <f t="shared" si="48"/>
        <v>0</v>
      </c>
      <c r="AD36" s="283">
        <f t="shared" si="48"/>
        <v>0</v>
      </c>
      <c r="AE36" s="283">
        <f t="shared" si="48"/>
        <v>0</v>
      </c>
      <c r="AF36" s="283">
        <f t="shared" si="48"/>
        <v>0</v>
      </c>
      <c r="AG36" s="283">
        <f t="shared" si="48"/>
        <v>0</v>
      </c>
      <c r="AH36" s="283">
        <f t="shared" si="48"/>
        <v>0</v>
      </c>
      <c r="AI36" s="283">
        <f t="shared" si="48"/>
        <v>0</v>
      </c>
      <c r="AJ36" s="283">
        <f t="shared" si="48"/>
        <v>0</v>
      </c>
      <c r="AK36" s="283">
        <f t="shared" si="48"/>
        <v>0</v>
      </c>
      <c r="AL36" s="283">
        <f t="shared" si="48"/>
        <v>0</v>
      </c>
      <c r="AM36" s="283">
        <f t="shared" si="48"/>
        <v>0</v>
      </c>
      <c r="AN36" s="283">
        <f t="shared" si="48"/>
        <v>0</v>
      </c>
      <c r="AO36" s="283">
        <f t="shared" si="48"/>
        <v>0</v>
      </c>
      <c r="AP36" s="283">
        <f t="shared" si="48"/>
        <v>0</v>
      </c>
      <c r="AQ36" s="283">
        <f t="shared" si="48"/>
        <v>0</v>
      </c>
      <c r="AR36" s="283">
        <f t="shared" si="49"/>
        <v>0</v>
      </c>
      <c r="AS36" s="283">
        <f t="shared" si="50"/>
        <v>0</v>
      </c>
      <c r="AT36" s="283">
        <f t="shared" si="50"/>
        <v>0</v>
      </c>
      <c r="AU36" s="283">
        <f t="shared" si="50"/>
        <v>0</v>
      </c>
      <c r="AV36" s="220"/>
    </row>
    <row r="37" spans="1:50" outlineLevel="2" x14ac:dyDescent="0.3">
      <c r="A37" s="5" t="s">
        <v>561</v>
      </c>
      <c r="B37" s="219" t="s">
        <v>562</v>
      </c>
      <c r="C37" s="219" t="s">
        <v>552</v>
      </c>
      <c r="D37" s="283" t="s">
        <v>514</v>
      </c>
      <c r="E37" s="316"/>
      <c r="F37" s="284">
        <f t="shared" si="46"/>
        <v>4</v>
      </c>
      <c r="G37" s="294"/>
      <c r="H37" s="318"/>
      <c r="I37" s="318"/>
      <c r="J37" s="318"/>
      <c r="K37" s="319"/>
      <c r="L37" s="319"/>
      <c r="M37" s="319"/>
      <c r="N37" s="319"/>
      <c r="O37" s="319">
        <v>1</v>
      </c>
      <c r="P37" s="319">
        <v>1</v>
      </c>
      <c r="Q37" s="319"/>
      <c r="R37" s="319"/>
      <c r="S37" s="319">
        <v>1</v>
      </c>
      <c r="T37" s="319"/>
      <c r="U37" s="319">
        <v>1</v>
      </c>
      <c r="V37" s="319"/>
      <c r="W37" s="319"/>
      <c r="X37" s="319"/>
      <c r="Y37" s="319"/>
      <c r="Z37" s="283">
        <f t="shared" si="47"/>
        <v>0</v>
      </c>
      <c r="AA37" s="316"/>
      <c r="AB37" s="317"/>
      <c r="AC37" s="283">
        <f t="shared" si="48"/>
        <v>0</v>
      </c>
      <c r="AD37" s="283">
        <f t="shared" si="48"/>
        <v>0</v>
      </c>
      <c r="AE37" s="283">
        <f t="shared" si="48"/>
        <v>0</v>
      </c>
      <c r="AF37" s="283">
        <f t="shared" si="48"/>
        <v>0</v>
      </c>
      <c r="AG37" s="283">
        <f t="shared" si="48"/>
        <v>0</v>
      </c>
      <c r="AH37" s="283">
        <f t="shared" si="48"/>
        <v>0</v>
      </c>
      <c r="AI37" s="283">
        <f t="shared" si="48"/>
        <v>0</v>
      </c>
      <c r="AJ37" s="283">
        <f t="shared" si="48"/>
        <v>0</v>
      </c>
      <c r="AK37" s="283">
        <f t="shared" si="48"/>
        <v>0</v>
      </c>
      <c r="AL37" s="283">
        <f t="shared" si="48"/>
        <v>0</v>
      </c>
      <c r="AM37" s="283">
        <f t="shared" si="48"/>
        <v>0</v>
      </c>
      <c r="AN37" s="283">
        <f t="shared" si="48"/>
        <v>0</v>
      </c>
      <c r="AO37" s="283">
        <f t="shared" si="48"/>
        <v>0</v>
      </c>
      <c r="AP37" s="283">
        <f t="shared" si="48"/>
        <v>0</v>
      </c>
      <c r="AQ37" s="283">
        <f t="shared" si="48"/>
        <v>0</v>
      </c>
      <c r="AR37" s="283">
        <f t="shared" si="49"/>
        <v>0</v>
      </c>
      <c r="AS37" s="283">
        <f t="shared" si="50"/>
        <v>0</v>
      </c>
      <c r="AT37" s="283">
        <f t="shared" si="50"/>
        <v>0</v>
      </c>
      <c r="AU37" s="283">
        <f t="shared" si="50"/>
        <v>0</v>
      </c>
      <c r="AV37" s="220" t="s">
        <v>27</v>
      </c>
    </row>
    <row r="38" spans="1:50" s="12" customFormat="1" ht="31.2" x14ac:dyDescent="0.3">
      <c r="A38" s="13" t="s">
        <v>563</v>
      </c>
      <c r="B38" s="224" t="s">
        <v>416</v>
      </c>
      <c r="C38" s="224" t="s">
        <v>509</v>
      </c>
      <c r="D38" s="291"/>
      <c r="E38" s="291"/>
      <c r="F38" s="292"/>
      <c r="G38" s="292" t="str">
        <f>G$2</f>
        <v>PH1 STAGE</v>
      </c>
      <c r="H38" s="292" t="str">
        <f t="shared" ref="H38:Y38" si="51">H$2</f>
        <v>NOC</v>
      </c>
      <c r="I38" s="292" t="str">
        <f t="shared" si="51"/>
        <v>SCC</v>
      </c>
      <c r="J38" s="292" t="str">
        <f t="shared" si="51"/>
        <v>HMI TRN</v>
      </c>
      <c r="K38" s="292" t="str">
        <f t="shared" si="51"/>
        <v>APT</v>
      </c>
      <c r="L38" s="292" t="str">
        <f t="shared" si="51"/>
        <v>MTN</v>
      </c>
      <c r="M38" s="292" t="str">
        <f t="shared" si="51"/>
        <v>ALR
AV</v>
      </c>
      <c r="N38" s="292" t="str">
        <f t="shared" si="51"/>
        <v>RTR</v>
      </c>
      <c r="O38" s="292" t="str">
        <f t="shared" si="51"/>
        <v>LLA</v>
      </c>
      <c r="P38" s="292" t="str">
        <f t="shared" si="51"/>
        <v>TLR</v>
      </c>
      <c r="Q38" s="292" t="str">
        <f t="shared" si="51"/>
        <v>ALR
MP</v>
      </c>
      <c r="R38" s="292" t="str">
        <f t="shared" si="51"/>
        <v>WIR</v>
      </c>
      <c r="S38" s="292" t="str">
        <f t="shared" si="51"/>
        <v>WAO</v>
      </c>
      <c r="T38" s="292" t="str">
        <f t="shared" si="51"/>
        <v>KDL</v>
      </c>
      <c r="U38" s="292" t="str">
        <f t="shared" si="51"/>
        <v>SEC</v>
      </c>
      <c r="V38" s="292" t="str">
        <f t="shared" si="51"/>
        <v>SBG</v>
      </c>
      <c r="W38" s="292" t="str">
        <f t="shared" si="51"/>
        <v>KRP</v>
      </c>
      <c r="X38" s="292" t="str">
        <f t="shared" si="51"/>
        <v>IRP</v>
      </c>
      <c r="Y38" s="292" t="str">
        <f t="shared" si="51"/>
        <v>PLMS</v>
      </c>
      <c r="Z38" s="291">
        <f>SUBTOTAL(9,Z39:Z45)</f>
        <v>0</v>
      </c>
      <c r="AA38" s="291">
        <f t="shared" ref="AA38:AU38" si="52">SUBTOTAL(9,AA39:AA45)</f>
        <v>0</v>
      </c>
      <c r="AB38" s="293">
        <f t="shared" si="52"/>
        <v>0</v>
      </c>
      <c r="AC38" s="291">
        <f t="shared" si="52"/>
        <v>0</v>
      </c>
      <c r="AD38" s="291">
        <f t="shared" si="52"/>
        <v>0</v>
      </c>
      <c r="AE38" s="291">
        <f t="shared" si="52"/>
        <v>0</v>
      </c>
      <c r="AF38" s="291">
        <f t="shared" si="52"/>
        <v>0</v>
      </c>
      <c r="AG38" s="291">
        <f t="shared" si="52"/>
        <v>0</v>
      </c>
      <c r="AH38" s="291">
        <f t="shared" si="52"/>
        <v>0</v>
      </c>
      <c r="AI38" s="291">
        <f t="shared" si="52"/>
        <v>0</v>
      </c>
      <c r="AJ38" s="291">
        <f t="shared" si="52"/>
        <v>0</v>
      </c>
      <c r="AK38" s="291">
        <f t="shared" si="52"/>
        <v>0</v>
      </c>
      <c r="AL38" s="291">
        <f t="shared" si="52"/>
        <v>0</v>
      </c>
      <c r="AM38" s="291">
        <f t="shared" si="52"/>
        <v>0</v>
      </c>
      <c r="AN38" s="291">
        <f t="shared" si="52"/>
        <v>0</v>
      </c>
      <c r="AO38" s="291">
        <f t="shared" si="52"/>
        <v>0</v>
      </c>
      <c r="AP38" s="291">
        <f t="shared" si="52"/>
        <v>0</v>
      </c>
      <c r="AQ38" s="291">
        <f t="shared" si="52"/>
        <v>0</v>
      </c>
      <c r="AR38" s="291">
        <f t="shared" si="52"/>
        <v>0</v>
      </c>
      <c r="AS38" s="291">
        <f t="shared" si="52"/>
        <v>0</v>
      </c>
      <c r="AT38" s="291">
        <f t="shared" si="52"/>
        <v>0</v>
      </c>
      <c r="AU38" s="291">
        <f t="shared" si="52"/>
        <v>0</v>
      </c>
      <c r="AV38" s="224"/>
      <c r="AX38" s="12" t="b">
        <f>SUM(AC38:AU38)=SUM(Z39)</f>
        <v>1</v>
      </c>
    </row>
    <row r="39" spans="1:50" outlineLevel="1" x14ac:dyDescent="0.3">
      <c r="A39" s="20" t="s">
        <v>564</v>
      </c>
      <c r="B39" s="209" t="s">
        <v>416</v>
      </c>
      <c r="C39" s="209"/>
      <c r="D39" s="151" t="s">
        <v>27</v>
      </c>
      <c r="E39" s="151"/>
      <c r="F39" s="324">
        <f>SUBTOTAL(9,F40:F45)</f>
        <v>139</v>
      </c>
      <c r="G39" s="324">
        <f t="shared" ref="G39:AU39" si="53">SUBTOTAL(9,G40:G45)</f>
        <v>4</v>
      </c>
      <c r="H39" s="324">
        <f t="shared" si="53"/>
        <v>4</v>
      </c>
      <c r="I39" s="324">
        <f t="shared" si="53"/>
        <v>5</v>
      </c>
      <c r="J39" s="324">
        <f t="shared" si="53"/>
        <v>0</v>
      </c>
      <c r="K39" s="324">
        <f t="shared" si="53"/>
        <v>6</v>
      </c>
      <c r="L39" s="324">
        <f t="shared" si="53"/>
        <v>6</v>
      </c>
      <c r="M39" s="324">
        <f t="shared" si="53"/>
        <v>4</v>
      </c>
      <c r="N39" s="324">
        <f t="shared" si="53"/>
        <v>6</v>
      </c>
      <c r="O39" s="324">
        <f t="shared" si="53"/>
        <v>8</v>
      </c>
      <c r="P39" s="324">
        <f t="shared" si="53"/>
        <v>12</v>
      </c>
      <c r="Q39" s="324">
        <f t="shared" si="53"/>
        <v>22</v>
      </c>
      <c r="R39" s="324">
        <f t="shared" si="53"/>
        <v>9</v>
      </c>
      <c r="S39" s="324">
        <f t="shared" si="53"/>
        <v>8</v>
      </c>
      <c r="T39" s="324">
        <f t="shared" si="53"/>
        <v>5</v>
      </c>
      <c r="U39" s="324">
        <f t="shared" si="53"/>
        <v>9</v>
      </c>
      <c r="V39" s="324">
        <f t="shared" si="53"/>
        <v>15</v>
      </c>
      <c r="W39" s="324">
        <f t="shared" si="53"/>
        <v>12</v>
      </c>
      <c r="X39" s="324">
        <f t="shared" si="53"/>
        <v>4</v>
      </c>
      <c r="Y39" s="324">
        <f t="shared" si="53"/>
        <v>0</v>
      </c>
      <c r="Z39" s="151">
        <f t="shared" si="53"/>
        <v>0</v>
      </c>
      <c r="AA39" s="151">
        <f t="shared" si="53"/>
        <v>0</v>
      </c>
      <c r="AB39" s="205">
        <f t="shared" si="53"/>
        <v>0</v>
      </c>
      <c r="AC39" s="151">
        <f t="shared" si="53"/>
        <v>0</v>
      </c>
      <c r="AD39" s="151">
        <f t="shared" si="53"/>
        <v>0</v>
      </c>
      <c r="AE39" s="151">
        <f t="shared" si="53"/>
        <v>0</v>
      </c>
      <c r="AF39" s="151">
        <f t="shared" si="53"/>
        <v>0</v>
      </c>
      <c r="AG39" s="151">
        <f t="shared" si="53"/>
        <v>0</v>
      </c>
      <c r="AH39" s="151">
        <f t="shared" si="53"/>
        <v>0</v>
      </c>
      <c r="AI39" s="151">
        <f t="shared" si="53"/>
        <v>0</v>
      </c>
      <c r="AJ39" s="151">
        <f t="shared" si="53"/>
        <v>0</v>
      </c>
      <c r="AK39" s="151">
        <f t="shared" si="53"/>
        <v>0</v>
      </c>
      <c r="AL39" s="151">
        <f t="shared" si="53"/>
        <v>0</v>
      </c>
      <c r="AM39" s="151">
        <f t="shared" si="53"/>
        <v>0</v>
      </c>
      <c r="AN39" s="151">
        <f t="shared" si="53"/>
        <v>0</v>
      </c>
      <c r="AO39" s="151">
        <f t="shared" si="53"/>
        <v>0</v>
      </c>
      <c r="AP39" s="151">
        <f t="shared" si="53"/>
        <v>0</v>
      </c>
      <c r="AQ39" s="151">
        <f t="shared" si="53"/>
        <v>0</v>
      </c>
      <c r="AR39" s="151">
        <f t="shared" si="53"/>
        <v>0</v>
      </c>
      <c r="AS39" s="151">
        <f t="shared" si="53"/>
        <v>0</v>
      </c>
      <c r="AT39" s="151">
        <f t="shared" si="53"/>
        <v>0</v>
      </c>
      <c r="AU39" s="151">
        <f t="shared" si="53"/>
        <v>0</v>
      </c>
      <c r="AV39" s="209"/>
    </row>
    <row r="40" spans="1:50" outlineLevel="2" x14ac:dyDescent="0.3">
      <c r="A40" s="5" t="s">
        <v>565</v>
      </c>
      <c r="B40" s="219" t="s">
        <v>566</v>
      </c>
      <c r="C40" s="219" t="s">
        <v>567</v>
      </c>
      <c r="D40" s="283" t="s">
        <v>514</v>
      </c>
      <c r="E40" s="316"/>
      <c r="F40" s="284">
        <f t="shared" ref="F40:F45" si="54">SUM(G40:Y40)</f>
        <v>32</v>
      </c>
      <c r="G40" s="319">
        <v>2</v>
      </c>
      <c r="H40" s="319">
        <v>2</v>
      </c>
      <c r="I40" s="319">
        <v>2</v>
      </c>
      <c r="J40" s="319"/>
      <c r="K40" s="319">
        <v>2</v>
      </c>
      <c r="L40" s="319">
        <v>2</v>
      </c>
      <c r="M40" s="319">
        <v>2</v>
      </c>
      <c r="N40" s="319">
        <v>2</v>
      </c>
      <c r="O40" s="319">
        <v>2</v>
      </c>
      <c r="P40" s="319">
        <v>2</v>
      </c>
      <c r="Q40" s="319"/>
      <c r="R40" s="319">
        <v>2</v>
      </c>
      <c r="S40" s="319">
        <v>2</v>
      </c>
      <c r="T40" s="319">
        <v>2</v>
      </c>
      <c r="U40" s="319">
        <v>2</v>
      </c>
      <c r="V40" s="319">
        <v>2</v>
      </c>
      <c r="W40" s="319">
        <v>2</v>
      </c>
      <c r="X40" s="319">
        <v>2</v>
      </c>
      <c r="Y40" s="319"/>
      <c r="Z40" s="283">
        <f t="shared" ref="Z40:Z45" si="55">SUM(AC40:AU40)</f>
        <v>0</v>
      </c>
      <c r="AA40" s="316"/>
      <c r="AB40" s="317"/>
      <c r="AC40" s="283">
        <f t="shared" ref="AC40:AQ45" si="56">$E40*G40</f>
        <v>0</v>
      </c>
      <c r="AD40" s="283">
        <f t="shared" si="56"/>
        <v>0</v>
      </c>
      <c r="AE40" s="283">
        <f t="shared" si="56"/>
        <v>0</v>
      </c>
      <c r="AF40" s="283">
        <f t="shared" si="56"/>
        <v>0</v>
      </c>
      <c r="AG40" s="283">
        <f t="shared" si="56"/>
        <v>0</v>
      </c>
      <c r="AH40" s="283">
        <f t="shared" si="56"/>
        <v>0</v>
      </c>
      <c r="AI40" s="283">
        <f t="shared" si="56"/>
        <v>0</v>
      </c>
      <c r="AJ40" s="283">
        <f t="shared" si="56"/>
        <v>0</v>
      </c>
      <c r="AK40" s="283">
        <f t="shared" si="56"/>
        <v>0</v>
      </c>
      <c r="AL40" s="283">
        <f t="shared" si="56"/>
        <v>0</v>
      </c>
      <c r="AM40" s="283">
        <f t="shared" si="56"/>
        <v>0</v>
      </c>
      <c r="AN40" s="283">
        <f t="shared" si="56"/>
        <v>0</v>
      </c>
      <c r="AO40" s="283">
        <f t="shared" si="56"/>
        <v>0</v>
      </c>
      <c r="AP40" s="283">
        <f t="shared" si="56"/>
        <v>0</v>
      </c>
      <c r="AQ40" s="283">
        <f t="shared" si="56"/>
        <v>0</v>
      </c>
      <c r="AR40" s="283">
        <f t="shared" ref="AR40:AR45" si="57">$E40*V40</f>
        <v>0</v>
      </c>
      <c r="AS40" s="283">
        <f t="shared" ref="AS40:AU45" si="58">$E40*W40</f>
        <v>0</v>
      </c>
      <c r="AT40" s="283">
        <f t="shared" si="58"/>
        <v>0</v>
      </c>
      <c r="AU40" s="283">
        <f t="shared" si="58"/>
        <v>0</v>
      </c>
      <c r="AV40" s="220"/>
    </row>
    <row r="41" spans="1:50" outlineLevel="2" x14ac:dyDescent="0.3">
      <c r="A41" s="5" t="s">
        <v>568</v>
      </c>
      <c r="B41" s="219" t="s">
        <v>569</v>
      </c>
      <c r="C41" s="219" t="s">
        <v>567</v>
      </c>
      <c r="D41" s="283" t="s">
        <v>514</v>
      </c>
      <c r="E41" s="316"/>
      <c r="F41" s="284">
        <f t="shared" si="54"/>
        <v>32</v>
      </c>
      <c r="G41" s="319">
        <v>2</v>
      </c>
      <c r="H41" s="319">
        <v>2</v>
      </c>
      <c r="I41" s="319">
        <v>2</v>
      </c>
      <c r="J41" s="319"/>
      <c r="K41" s="319">
        <v>2</v>
      </c>
      <c r="L41" s="319">
        <v>2</v>
      </c>
      <c r="M41" s="319">
        <v>2</v>
      </c>
      <c r="N41" s="319">
        <v>2</v>
      </c>
      <c r="O41" s="319">
        <v>2</v>
      </c>
      <c r="P41" s="319">
        <v>2</v>
      </c>
      <c r="Q41" s="319"/>
      <c r="R41" s="319">
        <v>2</v>
      </c>
      <c r="S41" s="319">
        <v>2</v>
      </c>
      <c r="T41" s="319">
        <v>2</v>
      </c>
      <c r="U41" s="319">
        <v>2</v>
      </c>
      <c r="V41" s="319">
        <v>2</v>
      </c>
      <c r="W41" s="319">
        <v>2</v>
      </c>
      <c r="X41" s="319">
        <v>2</v>
      </c>
      <c r="Y41" s="319"/>
      <c r="Z41" s="283">
        <f t="shared" si="55"/>
        <v>0</v>
      </c>
      <c r="AA41" s="316"/>
      <c r="AB41" s="317"/>
      <c r="AC41" s="283">
        <f t="shared" si="56"/>
        <v>0</v>
      </c>
      <c r="AD41" s="283">
        <f t="shared" si="56"/>
        <v>0</v>
      </c>
      <c r="AE41" s="283">
        <f t="shared" si="56"/>
        <v>0</v>
      </c>
      <c r="AF41" s="283">
        <f t="shared" si="56"/>
        <v>0</v>
      </c>
      <c r="AG41" s="283">
        <f t="shared" si="56"/>
        <v>0</v>
      </c>
      <c r="AH41" s="283">
        <f t="shared" si="56"/>
        <v>0</v>
      </c>
      <c r="AI41" s="283">
        <f t="shared" si="56"/>
        <v>0</v>
      </c>
      <c r="AJ41" s="283">
        <f t="shared" si="56"/>
        <v>0</v>
      </c>
      <c r="AK41" s="283">
        <f t="shared" si="56"/>
        <v>0</v>
      </c>
      <c r="AL41" s="283">
        <f t="shared" si="56"/>
        <v>0</v>
      </c>
      <c r="AM41" s="283">
        <f t="shared" si="56"/>
        <v>0</v>
      </c>
      <c r="AN41" s="283">
        <f t="shared" si="56"/>
        <v>0</v>
      </c>
      <c r="AO41" s="283">
        <f t="shared" si="56"/>
        <v>0</v>
      </c>
      <c r="AP41" s="283">
        <f t="shared" si="56"/>
        <v>0</v>
      </c>
      <c r="AQ41" s="283">
        <f t="shared" si="56"/>
        <v>0</v>
      </c>
      <c r="AR41" s="283">
        <f t="shared" si="57"/>
        <v>0</v>
      </c>
      <c r="AS41" s="283">
        <f t="shared" si="58"/>
        <v>0</v>
      </c>
      <c r="AT41" s="283">
        <f t="shared" si="58"/>
        <v>0</v>
      </c>
      <c r="AU41" s="283">
        <f t="shared" si="58"/>
        <v>0</v>
      </c>
      <c r="AV41" s="220"/>
    </row>
    <row r="42" spans="1:50" outlineLevel="2" x14ac:dyDescent="0.3">
      <c r="A42" s="5" t="s">
        <v>570</v>
      </c>
      <c r="B42" s="219" t="s">
        <v>571</v>
      </c>
      <c r="C42" s="219" t="s">
        <v>567</v>
      </c>
      <c r="D42" s="283" t="s">
        <v>514</v>
      </c>
      <c r="E42" s="316"/>
      <c r="F42" s="284">
        <f t="shared" si="54"/>
        <v>20</v>
      </c>
      <c r="G42" s="319"/>
      <c r="H42" s="319"/>
      <c r="I42" s="319"/>
      <c r="J42" s="319"/>
      <c r="K42" s="319">
        <v>2</v>
      </c>
      <c r="L42" s="319"/>
      <c r="M42" s="319"/>
      <c r="N42" s="319">
        <v>2</v>
      </c>
      <c r="O42" s="319">
        <v>2</v>
      </c>
      <c r="P42" s="319">
        <v>2</v>
      </c>
      <c r="Q42" s="319">
        <v>2</v>
      </c>
      <c r="R42" s="319">
        <v>2</v>
      </c>
      <c r="S42" s="319">
        <v>2</v>
      </c>
      <c r="T42" s="319"/>
      <c r="U42" s="319">
        <v>2</v>
      </c>
      <c r="V42" s="319">
        <v>2</v>
      </c>
      <c r="W42" s="319">
        <v>2</v>
      </c>
      <c r="X42" s="319"/>
      <c r="Y42" s="319"/>
      <c r="Z42" s="283">
        <f t="shared" si="55"/>
        <v>0</v>
      </c>
      <c r="AA42" s="316"/>
      <c r="AB42" s="317"/>
      <c r="AC42" s="283">
        <f t="shared" si="56"/>
        <v>0</v>
      </c>
      <c r="AD42" s="283">
        <f t="shared" si="56"/>
        <v>0</v>
      </c>
      <c r="AE42" s="283">
        <f t="shared" si="56"/>
        <v>0</v>
      </c>
      <c r="AF42" s="283">
        <f t="shared" si="56"/>
        <v>0</v>
      </c>
      <c r="AG42" s="283">
        <f t="shared" si="56"/>
        <v>0</v>
      </c>
      <c r="AH42" s="283">
        <f t="shared" si="56"/>
        <v>0</v>
      </c>
      <c r="AI42" s="283">
        <f t="shared" si="56"/>
        <v>0</v>
      </c>
      <c r="AJ42" s="283">
        <f t="shared" si="56"/>
        <v>0</v>
      </c>
      <c r="AK42" s="283">
        <f t="shared" si="56"/>
        <v>0</v>
      </c>
      <c r="AL42" s="283">
        <f t="shared" si="56"/>
        <v>0</v>
      </c>
      <c r="AM42" s="283">
        <f t="shared" si="56"/>
        <v>0</v>
      </c>
      <c r="AN42" s="283">
        <f t="shared" si="56"/>
        <v>0</v>
      </c>
      <c r="AO42" s="283">
        <f t="shared" si="56"/>
        <v>0</v>
      </c>
      <c r="AP42" s="283">
        <f t="shared" si="56"/>
        <v>0</v>
      </c>
      <c r="AQ42" s="283">
        <f t="shared" si="56"/>
        <v>0</v>
      </c>
      <c r="AR42" s="283">
        <f t="shared" si="57"/>
        <v>0</v>
      </c>
      <c r="AS42" s="283">
        <f t="shared" si="58"/>
        <v>0</v>
      </c>
      <c r="AT42" s="283">
        <f t="shared" si="58"/>
        <v>0</v>
      </c>
      <c r="AU42" s="283">
        <f t="shared" si="58"/>
        <v>0</v>
      </c>
      <c r="AV42" s="220"/>
    </row>
    <row r="43" spans="1:50" outlineLevel="2" x14ac:dyDescent="0.3">
      <c r="A43" s="5" t="s">
        <v>572</v>
      </c>
      <c r="B43" s="219" t="s">
        <v>573</v>
      </c>
      <c r="C43" s="219" t="s">
        <v>574</v>
      </c>
      <c r="D43" s="283" t="s">
        <v>514</v>
      </c>
      <c r="E43" s="316"/>
      <c r="F43" s="284">
        <f t="shared" si="54"/>
        <v>1</v>
      </c>
      <c r="G43" s="319"/>
      <c r="H43" s="319"/>
      <c r="I43" s="319">
        <v>1</v>
      </c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319"/>
      <c r="W43" s="319"/>
      <c r="X43" s="319"/>
      <c r="Y43" s="319"/>
      <c r="Z43" s="283">
        <f t="shared" si="55"/>
        <v>0</v>
      </c>
      <c r="AA43" s="316"/>
      <c r="AB43" s="317"/>
      <c r="AC43" s="283">
        <f t="shared" si="56"/>
        <v>0</v>
      </c>
      <c r="AD43" s="283">
        <f t="shared" si="56"/>
        <v>0</v>
      </c>
      <c r="AE43" s="283">
        <f t="shared" si="56"/>
        <v>0</v>
      </c>
      <c r="AF43" s="283">
        <f t="shared" si="56"/>
        <v>0</v>
      </c>
      <c r="AG43" s="283">
        <f t="shared" si="56"/>
        <v>0</v>
      </c>
      <c r="AH43" s="283">
        <f t="shared" si="56"/>
        <v>0</v>
      </c>
      <c r="AI43" s="283">
        <f t="shared" si="56"/>
        <v>0</v>
      </c>
      <c r="AJ43" s="283">
        <f t="shared" si="56"/>
        <v>0</v>
      </c>
      <c r="AK43" s="283">
        <f t="shared" si="56"/>
        <v>0</v>
      </c>
      <c r="AL43" s="283">
        <f t="shared" si="56"/>
        <v>0</v>
      </c>
      <c r="AM43" s="283">
        <f t="shared" si="56"/>
        <v>0</v>
      </c>
      <c r="AN43" s="283">
        <f t="shared" si="56"/>
        <v>0</v>
      </c>
      <c r="AO43" s="283">
        <f t="shared" si="56"/>
        <v>0</v>
      </c>
      <c r="AP43" s="283">
        <f t="shared" si="56"/>
        <v>0</v>
      </c>
      <c r="AQ43" s="283">
        <f t="shared" si="56"/>
        <v>0</v>
      </c>
      <c r="AR43" s="283">
        <f t="shared" si="57"/>
        <v>0</v>
      </c>
      <c r="AS43" s="283">
        <f t="shared" si="58"/>
        <v>0</v>
      </c>
      <c r="AT43" s="283">
        <f t="shared" si="58"/>
        <v>0</v>
      </c>
      <c r="AU43" s="283">
        <f t="shared" si="58"/>
        <v>0</v>
      </c>
      <c r="AV43" s="220"/>
    </row>
    <row r="44" spans="1:50" outlineLevel="2" x14ac:dyDescent="0.3">
      <c r="A44" s="5" t="s">
        <v>575</v>
      </c>
      <c r="B44" s="219" t="s">
        <v>1225</v>
      </c>
      <c r="C44" s="219" t="s">
        <v>576</v>
      </c>
      <c r="D44" s="283" t="s">
        <v>514</v>
      </c>
      <c r="E44" s="316"/>
      <c r="F44" s="284">
        <f t="shared" si="54"/>
        <v>51</v>
      </c>
      <c r="G44" s="319"/>
      <c r="H44" s="319"/>
      <c r="I44" s="319"/>
      <c r="J44" s="319"/>
      <c r="K44" s="319"/>
      <c r="L44" s="319">
        <v>2</v>
      </c>
      <c r="M44" s="319"/>
      <c r="N44" s="319"/>
      <c r="O44" s="319">
        <v>2</v>
      </c>
      <c r="P44" s="319">
        <v>6</v>
      </c>
      <c r="Q44" s="319">
        <v>18</v>
      </c>
      <c r="R44" s="319">
        <v>3</v>
      </c>
      <c r="S44" s="319">
        <v>2</v>
      </c>
      <c r="T44" s="319"/>
      <c r="U44" s="319">
        <v>3</v>
      </c>
      <c r="V44" s="319">
        <v>9</v>
      </c>
      <c r="W44" s="319">
        <v>6</v>
      </c>
      <c r="X44" s="319"/>
      <c r="Y44" s="319"/>
      <c r="Z44" s="283">
        <f t="shared" si="55"/>
        <v>0</v>
      </c>
      <c r="AA44" s="316"/>
      <c r="AB44" s="317"/>
      <c r="AC44" s="283">
        <f t="shared" si="56"/>
        <v>0</v>
      </c>
      <c r="AD44" s="283">
        <f t="shared" si="56"/>
        <v>0</v>
      </c>
      <c r="AE44" s="283">
        <f t="shared" si="56"/>
        <v>0</v>
      </c>
      <c r="AF44" s="283">
        <f t="shared" si="56"/>
        <v>0</v>
      </c>
      <c r="AG44" s="283">
        <f t="shared" si="56"/>
        <v>0</v>
      </c>
      <c r="AH44" s="283">
        <f t="shared" si="56"/>
        <v>0</v>
      </c>
      <c r="AI44" s="283">
        <f t="shared" si="56"/>
        <v>0</v>
      </c>
      <c r="AJ44" s="283">
        <f t="shared" si="56"/>
        <v>0</v>
      </c>
      <c r="AK44" s="283">
        <f t="shared" si="56"/>
        <v>0</v>
      </c>
      <c r="AL44" s="283">
        <f t="shared" si="56"/>
        <v>0</v>
      </c>
      <c r="AM44" s="283">
        <f t="shared" si="56"/>
        <v>0</v>
      </c>
      <c r="AN44" s="283">
        <f t="shared" si="56"/>
        <v>0</v>
      </c>
      <c r="AO44" s="283">
        <f t="shared" si="56"/>
        <v>0</v>
      </c>
      <c r="AP44" s="283">
        <f t="shared" si="56"/>
        <v>0</v>
      </c>
      <c r="AQ44" s="283">
        <f t="shared" si="56"/>
        <v>0</v>
      </c>
      <c r="AR44" s="283">
        <f t="shared" si="57"/>
        <v>0</v>
      </c>
      <c r="AS44" s="283">
        <f t="shared" si="58"/>
        <v>0</v>
      </c>
      <c r="AT44" s="283">
        <f t="shared" si="58"/>
        <v>0</v>
      </c>
      <c r="AU44" s="283">
        <f t="shared" si="58"/>
        <v>0</v>
      </c>
      <c r="AV44" s="220"/>
    </row>
    <row r="45" spans="1:50" outlineLevel="2" x14ac:dyDescent="0.3">
      <c r="A45" s="5" t="s">
        <v>577</v>
      </c>
      <c r="B45" s="219" t="s">
        <v>1232</v>
      </c>
      <c r="C45" s="219" t="s">
        <v>576</v>
      </c>
      <c r="D45" s="283" t="s">
        <v>514</v>
      </c>
      <c r="E45" s="316"/>
      <c r="F45" s="284">
        <f t="shared" si="54"/>
        <v>3</v>
      </c>
      <c r="G45" s="319"/>
      <c r="H45" s="319"/>
      <c r="I45" s="319"/>
      <c r="J45" s="319"/>
      <c r="K45" s="319"/>
      <c r="L45" s="319"/>
      <c r="M45" s="319"/>
      <c r="N45" s="319"/>
      <c r="O45" s="319"/>
      <c r="P45" s="319"/>
      <c r="Q45" s="319">
        <v>2</v>
      </c>
      <c r="R45" s="319"/>
      <c r="S45" s="319"/>
      <c r="T45" s="319">
        <v>1</v>
      </c>
      <c r="U45" s="319"/>
      <c r="V45" s="319"/>
      <c r="W45" s="319"/>
      <c r="X45" s="319"/>
      <c r="Y45" s="319"/>
      <c r="Z45" s="283">
        <f t="shared" si="55"/>
        <v>0</v>
      </c>
      <c r="AA45" s="316"/>
      <c r="AB45" s="317"/>
      <c r="AC45" s="283">
        <f t="shared" si="56"/>
        <v>0</v>
      </c>
      <c r="AD45" s="283">
        <f t="shared" si="56"/>
        <v>0</v>
      </c>
      <c r="AE45" s="283">
        <f t="shared" si="56"/>
        <v>0</v>
      </c>
      <c r="AF45" s="283">
        <f t="shared" si="56"/>
        <v>0</v>
      </c>
      <c r="AG45" s="283">
        <f t="shared" si="56"/>
        <v>0</v>
      </c>
      <c r="AH45" s="283">
        <f t="shared" si="56"/>
        <v>0</v>
      </c>
      <c r="AI45" s="283">
        <f t="shared" si="56"/>
        <v>0</v>
      </c>
      <c r="AJ45" s="283">
        <f t="shared" si="56"/>
        <v>0</v>
      </c>
      <c r="AK45" s="283">
        <f t="shared" si="56"/>
        <v>0</v>
      </c>
      <c r="AL45" s="283">
        <f t="shared" si="56"/>
        <v>0</v>
      </c>
      <c r="AM45" s="283">
        <f t="shared" si="56"/>
        <v>0</v>
      </c>
      <c r="AN45" s="283">
        <f t="shared" si="56"/>
        <v>0</v>
      </c>
      <c r="AO45" s="283">
        <f t="shared" si="56"/>
        <v>0</v>
      </c>
      <c r="AP45" s="283">
        <f t="shared" si="56"/>
        <v>0</v>
      </c>
      <c r="AQ45" s="283">
        <f t="shared" si="56"/>
        <v>0</v>
      </c>
      <c r="AR45" s="283">
        <f t="shared" si="57"/>
        <v>0</v>
      </c>
      <c r="AS45" s="283">
        <f t="shared" si="58"/>
        <v>0</v>
      </c>
      <c r="AT45" s="283">
        <f t="shared" si="58"/>
        <v>0</v>
      </c>
      <c r="AU45" s="283">
        <f t="shared" si="58"/>
        <v>0</v>
      </c>
      <c r="AV45" s="220"/>
    </row>
    <row r="46" spans="1:50" s="12" customFormat="1" ht="31.2" x14ac:dyDescent="0.3">
      <c r="A46" s="13" t="s">
        <v>578</v>
      </c>
      <c r="B46" s="224" t="s">
        <v>196</v>
      </c>
      <c r="C46" s="224" t="s">
        <v>509</v>
      </c>
      <c r="D46" s="291"/>
      <c r="E46" s="291"/>
      <c r="F46" s="292"/>
      <c r="G46" s="292" t="str">
        <f>G$2</f>
        <v>PH1 STAGE</v>
      </c>
      <c r="H46" s="292" t="str">
        <f t="shared" ref="H46:Y46" si="59">H$2</f>
        <v>NOC</v>
      </c>
      <c r="I46" s="292" t="str">
        <f t="shared" si="59"/>
        <v>SCC</v>
      </c>
      <c r="J46" s="292" t="str">
        <f t="shared" si="59"/>
        <v>HMI TRN</v>
      </c>
      <c r="K46" s="292" t="str">
        <f t="shared" si="59"/>
        <v>APT</v>
      </c>
      <c r="L46" s="292" t="str">
        <f t="shared" si="59"/>
        <v>MTN</v>
      </c>
      <c r="M46" s="292" t="str">
        <f t="shared" si="59"/>
        <v>ALR
AV</v>
      </c>
      <c r="N46" s="292" t="str">
        <f t="shared" si="59"/>
        <v>RTR</v>
      </c>
      <c r="O46" s="292" t="str">
        <f t="shared" si="59"/>
        <v>LLA</v>
      </c>
      <c r="P46" s="292" t="str">
        <f t="shared" si="59"/>
        <v>TLR</v>
      </c>
      <c r="Q46" s="292" t="str">
        <f t="shared" si="59"/>
        <v>ALR
MP</v>
      </c>
      <c r="R46" s="292" t="str">
        <f t="shared" si="59"/>
        <v>WIR</v>
      </c>
      <c r="S46" s="292" t="str">
        <f t="shared" si="59"/>
        <v>WAO</v>
      </c>
      <c r="T46" s="292" t="str">
        <f t="shared" si="59"/>
        <v>KDL</v>
      </c>
      <c r="U46" s="292" t="str">
        <f t="shared" si="59"/>
        <v>SEC</v>
      </c>
      <c r="V46" s="292" t="str">
        <f t="shared" si="59"/>
        <v>SBG</v>
      </c>
      <c r="W46" s="292" t="str">
        <f t="shared" si="59"/>
        <v>KRP</v>
      </c>
      <c r="X46" s="292" t="str">
        <f t="shared" si="59"/>
        <v>IRP</v>
      </c>
      <c r="Y46" s="292" t="str">
        <f t="shared" si="59"/>
        <v>PLMS</v>
      </c>
      <c r="Z46" s="291">
        <f>SUBTOTAL(9,Z47:Z110)</f>
        <v>0</v>
      </c>
      <c r="AA46" s="291">
        <f t="shared" ref="AA46:AU46" si="60">SUBTOTAL(9,AA47:AA110)</f>
        <v>0</v>
      </c>
      <c r="AB46" s="293">
        <f t="shared" si="60"/>
        <v>0</v>
      </c>
      <c r="AC46" s="291">
        <f t="shared" si="60"/>
        <v>0</v>
      </c>
      <c r="AD46" s="291">
        <f t="shared" si="60"/>
        <v>0</v>
      </c>
      <c r="AE46" s="291">
        <f t="shared" si="60"/>
        <v>0</v>
      </c>
      <c r="AF46" s="291">
        <f t="shared" si="60"/>
        <v>0</v>
      </c>
      <c r="AG46" s="291">
        <f t="shared" si="60"/>
        <v>0</v>
      </c>
      <c r="AH46" s="291">
        <f t="shared" si="60"/>
        <v>0</v>
      </c>
      <c r="AI46" s="291">
        <f t="shared" si="60"/>
        <v>0</v>
      </c>
      <c r="AJ46" s="291">
        <f t="shared" si="60"/>
        <v>0</v>
      </c>
      <c r="AK46" s="291">
        <f t="shared" si="60"/>
        <v>0</v>
      </c>
      <c r="AL46" s="291">
        <f t="shared" si="60"/>
        <v>0</v>
      </c>
      <c r="AM46" s="291">
        <f t="shared" si="60"/>
        <v>0</v>
      </c>
      <c r="AN46" s="291">
        <f t="shared" si="60"/>
        <v>0</v>
      </c>
      <c r="AO46" s="291">
        <f t="shared" si="60"/>
        <v>0</v>
      </c>
      <c r="AP46" s="291">
        <f t="shared" si="60"/>
        <v>0</v>
      </c>
      <c r="AQ46" s="291">
        <f t="shared" si="60"/>
        <v>0</v>
      </c>
      <c r="AR46" s="291">
        <f t="shared" si="60"/>
        <v>0</v>
      </c>
      <c r="AS46" s="291">
        <f t="shared" si="60"/>
        <v>0</v>
      </c>
      <c r="AT46" s="291">
        <f t="shared" si="60"/>
        <v>0</v>
      </c>
      <c r="AU46" s="291">
        <f t="shared" si="60"/>
        <v>0</v>
      </c>
      <c r="AV46" s="224"/>
      <c r="AX46" s="12" t="b">
        <f>SUM(AC46:AU46)=SUM(F47,F54,F67,F99,F109)</f>
        <v>0</v>
      </c>
    </row>
    <row r="47" spans="1:50" outlineLevel="1" x14ac:dyDescent="0.3">
      <c r="A47" s="20" t="s">
        <v>579</v>
      </c>
      <c r="B47" s="209" t="s">
        <v>580</v>
      </c>
      <c r="C47" s="209"/>
      <c r="D47" s="151" t="s">
        <v>27</v>
      </c>
      <c r="E47" s="151"/>
      <c r="F47" s="324">
        <f>SUBTOTAL(9,F48:F53)</f>
        <v>473</v>
      </c>
      <c r="G47" s="324">
        <f t="shared" ref="G47:AU47" si="61">SUBTOTAL(9,G48:G53)</f>
        <v>18</v>
      </c>
      <c r="H47" s="324">
        <f t="shared" si="61"/>
        <v>0</v>
      </c>
      <c r="I47" s="324">
        <f t="shared" si="61"/>
        <v>0</v>
      </c>
      <c r="J47" s="324">
        <f t="shared" si="61"/>
        <v>0</v>
      </c>
      <c r="K47" s="324">
        <f t="shared" si="61"/>
        <v>29</v>
      </c>
      <c r="L47" s="324">
        <f t="shared" si="61"/>
        <v>10</v>
      </c>
      <c r="M47" s="324">
        <f t="shared" si="61"/>
        <v>14</v>
      </c>
      <c r="N47" s="324">
        <f t="shared" si="61"/>
        <v>19</v>
      </c>
      <c r="O47" s="324">
        <f t="shared" si="61"/>
        <v>28</v>
      </c>
      <c r="P47" s="324">
        <f t="shared" si="61"/>
        <v>31</v>
      </c>
      <c r="Q47" s="324">
        <f t="shared" si="61"/>
        <v>86</v>
      </c>
      <c r="R47" s="324">
        <f t="shared" si="61"/>
        <v>36</v>
      </c>
      <c r="S47" s="324">
        <f t="shared" si="61"/>
        <v>30</v>
      </c>
      <c r="T47" s="324">
        <f t="shared" si="61"/>
        <v>15</v>
      </c>
      <c r="U47" s="324">
        <f t="shared" si="61"/>
        <v>54</v>
      </c>
      <c r="V47" s="324">
        <f t="shared" si="61"/>
        <v>61</v>
      </c>
      <c r="W47" s="324">
        <f t="shared" si="61"/>
        <v>31</v>
      </c>
      <c r="X47" s="324">
        <f t="shared" si="61"/>
        <v>11</v>
      </c>
      <c r="Y47" s="324">
        <f t="shared" si="61"/>
        <v>0</v>
      </c>
      <c r="Z47" s="151">
        <f t="shared" si="61"/>
        <v>0</v>
      </c>
      <c r="AA47" s="151">
        <f t="shared" si="61"/>
        <v>0</v>
      </c>
      <c r="AB47" s="205">
        <f t="shared" si="61"/>
        <v>0</v>
      </c>
      <c r="AC47" s="151">
        <f t="shared" si="61"/>
        <v>0</v>
      </c>
      <c r="AD47" s="151">
        <f t="shared" si="61"/>
        <v>0</v>
      </c>
      <c r="AE47" s="151">
        <f t="shared" si="61"/>
        <v>0</v>
      </c>
      <c r="AF47" s="151">
        <f t="shared" si="61"/>
        <v>0</v>
      </c>
      <c r="AG47" s="151">
        <f t="shared" si="61"/>
        <v>0</v>
      </c>
      <c r="AH47" s="151">
        <f t="shared" si="61"/>
        <v>0</v>
      </c>
      <c r="AI47" s="151">
        <f t="shared" si="61"/>
        <v>0</v>
      </c>
      <c r="AJ47" s="151">
        <f t="shared" si="61"/>
        <v>0</v>
      </c>
      <c r="AK47" s="151">
        <f t="shared" si="61"/>
        <v>0</v>
      </c>
      <c r="AL47" s="151">
        <f t="shared" si="61"/>
        <v>0</v>
      </c>
      <c r="AM47" s="151">
        <f t="shared" si="61"/>
        <v>0</v>
      </c>
      <c r="AN47" s="151">
        <f t="shared" si="61"/>
        <v>0</v>
      </c>
      <c r="AO47" s="151">
        <f t="shared" si="61"/>
        <v>0</v>
      </c>
      <c r="AP47" s="151">
        <f t="shared" si="61"/>
        <v>0</v>
      </c>
      <c r="AQ47" s="151">
        <f t="shared" si="61"/>
        <v>0</v>
      </c>
      <c r="AR47" s="151">
        <f t="shared" si="61"/>
        <v>0</v>
      </c>
      <c r="AS47" s="151">
        <f t="shared" si="61"/>
        <v>0</v>
      </c>
      <c r="AT47" s="151">
        <f t="shared" si="61"/>
        <v>0</v>
      </c>
      <c r="AU47" s="151">
        <f t="shared" si="61"/>
        <v>0</v>
      </c>
      <c r="AV47" s="209"/>
    </row>
    <row r="48" spans="1:50" outlineLevel="2" x14ac:dyDescent="0.3">
      <c r="A48" s="5" t="s">
        <v>581</v>
      </c>
      <c r="B48" s="219" t="s">
        <v>582</v>
      </c>
      <c r="C48" s="219" t="s">
        <v>583</v>
      </c>
      <c r="D48" s="283" t="s">
        <v>514</v>
      </c>
      <c r="E48" s="316"/>
      <c r="F48" s="284">
        <f t="shared" ref="F48:F53" si="62">SUM(G48:Y48)</f>
        <v>153</v>
      </c>
      <c r="G48" s="319">
        <v>6</v>
      </c>
      <c r="H48" s="318"/>
      <c r="I48" s="318"/>
      <c r="J48" s="318"/>
      <c r="K48" s="319">
        <v>12</v>
      </c>
      <c r="L48" s="319">
        <v>5</v>
      </c>
      <c r="M48" s="319">
        <v>6</v>
      </c>
      <c r="N48" s="319">
        <v>7</v>
      </c>
      <c r="O48" s="319">
        <v>11</v>
      </c>
      <c r="P48" s="319">
        <v>18</v>
      </c>
      <c r="Q48" s="319">
        <v>38</v>
      </c>
      <c r="R48" s="319"/>
      <c r="S48" s="319">
        <v>12</v>
      </c>
      <c r="T48" s="319"/>
      <c r="U48" s="319"/>
      <c r="V48" s="319">
        <v>24</v>
      </c>
      <c r="W48" s="319">
        <v>10</v>
      </c>
      <c r="X48" s="319">
        <v>4</v>
      </c>
      <c r="Y48" s="318"/>
      <c r="Z48" s="283">
        <f t="shared" ref="Z48:Z53" si="63">SUM(AC48:AU48)</f>
        <v>0</v>
      </c>
      <c r="AA48" s="316"/>
      <c r="AB48" s="317"/>
      <c r="AC48" s="283">
        <f t="shared" ref="AC48:AQ53" si="64">$E48*G48</f>
        <v>0</v>
      </c>
      <c r="AD48" s="283">
        <f t="shared" si="64"/>
        <v>0</v>
      </c>
      <c r="AE48" s="283">
        <f t="shared" si="64"/>
        <v>0</v>
      </c>
      <c r="AF48" s="283">
        <f t="shared" si="64"/>
        <v>0</v>
      </c>
      <c r="AG48" s="283">
        <f t="shared" si="64"/>
        <v>0</v>
      </c>
      <c r="AH48" s="283">
        <f t="shared" si="64"/>
        <v>0</v>
      </c>
      <c r="AI48" s="283">
        <f t="shared" si="64"/>
        <v>0</v>
      </c>
      <c r="AJ48" s="283">
        <f t="shared" si="64"/>
        <v>0</v>
      </c>
      <c r="AK48" s="283">
        <f t="shared" si="64"/>
        <v>0</v>
      </c>
      <c r="AL48" s="283">
        <f t="shared" si="64"/>
        <v>0</v>
      </c>
      <c r="AM48" s="283">
        <f t="shared" si="64"/>
        <v>0</v>
      </c>
      <c r="AN48" s="283">
        <f t="shared" si="64"/>
        <v>0</v>
      </c>
      <c r="AO48" s="283">
        <f t="shared" si="64"/>
        <v>0</v>
      </c>
      <c r="AP48" s="283">
        <f t="shared" si="64"/>
        <v>0</v>
      </c>
      <c r="AQ48" s="283">
        <f t="shared" si="64"/>
        <v>0</v>
      </c>
      <c r="AR48" s="283">
        <f t="shared" ref="AR48:AR53" si="65">$E48*V48</f>
        <v>0</v>
      </c>
      <c r="AS48" s="283">
        <f t="shared" ref="AS48:AU53" si="66">$E48*W48</f>
        <v>0</v>
      </c>
      <c r="AT48" s="283">
        <f t="shared" si="66"/>
        <v>0</v>
      </c>
      <c r="AU48" s="283">
        <f t="shared" si="66"/>
        <v>0</v>
      </c>
      <c r="AV48" s="220"/>
    </row>
    <row r="49" spans="1:48" outlineLevel="2" x14ac:dyDescent="0.3">
      <c r="A49" s="5" t="s">
        <v>584</v>
      </c>
      <c r="B49" s="219" t="s">
        <v>585</v>
      </c>
      <c r="C49" s="219" t="s">
        <v>583</v>
      </c>
      <c r="D49" s="283" t="s">
        <v>514</v>
      </c>
      <c r="E49" s="316"/>
      <c r="F49" s="284">
        <f t="shared" si="62"/>
        <v>50</v>
      </c>
      <c r="G49" s="319"/>
      <c r="H49" s="318"/>
      <c r="I49" s="318"/>
      <c r="J49" s="318"/>
      <c r="K49" s="319"/>
      <c r="L49" s="319"/>
      <c r="M49" s="319"/>
      <c r="N49" s="319"/>
      <c r="O49" s="319"/>
      <c r="P49" s="319"/>
      <c r="Q49" s="319"/>
      <c r="R49" s="319">
        <v>16</v>
      </c>
      <c r="S49" s="319"/>
      <c r="T49" s="319">
        <v>8</v>
      </c>
      <c r="U49" s="319">
        <v>26</v>
      </c>
      <c r="V49" s="319"/>
      <c r="W49" s="319"/>
      <c r="X49" s="319"/>
      <c r="Y49" s="318"/>
      <c r="Z49" s="283">
        <f t="shared" si="63"/>
        <v>0</v>
      </c>
      <c r="AA49" s="316"/>
      <c r="AB49" s="317"/>
      <c r="AC49" s="283">
        <f t="shared" si="64"/>
        <v>0</v>
      </c>
      <c r="AD49" s="283">
        <f t="shared" si="64"/>
        <v>0</v>
      </c>
      <c r="AE49" s="283">
        <f t="shared" si="64"/>
        <v>0</v>
      </c>
      <c r="AF49" s="283">
        <f t="shared" si="64"/>
        <v>0</v>
      </c>
      <c r="AG49" s="283">
        <f t="shared" si="64"/>
        <v>0</v>
      </c>
      <c r="AH49" s="283">
        <f t="shared" si="64"/>
        <v>0</v>
      </c>
      <c r="AI49" s="283">
        <f t="shared" si="64"/>
        <v>0</v>
      </c>
      <c r="AJ49" s="283">
        <f t="shared" si="64"/>
        <v>0</v>
      </c>
      <c r="AK49" s="283">
        <f t="shared" si="64"/>
        <v>0</v>
      </c>
      <c r="AL49" s="283">
        <f t="shared" si="64"/>
        <v>0</v>
      </c>
      <c r="AM49" s="283">
        <f t="shared" si="64"/>
        <v>0</v>
      </c>
      <c r="AN49" s="283">
        <f t="shared" si="64"/>
        <v>0</v>
      </c>
      <c r="AO49" s="283">
        <f t="shared" si="64"/>
        <v>0</v>
      </c>
      <c r="AP49" s="283">
        <f t="shared" si="64"/>
        <v>0</v>
      </c>
      <c r="AQ49" s="283">
        <f t="shared" si="64"/>
        <v>0</v>
      </c>
      <c r="AR49" s="283">
        <f t="shared" si="65"/>
        <v>0</v>
      </c>
      <c r="AS49" s="283">
        <f t="shared" si="66"/>
        <v>0</v>
      </c>
      <c r="AT49" s="283">
        <f t="shared" si="66"/>
        <v>0</v>
      </c>
      <c r="AU49" s="283">
        <f t="shared" si="66"/>
        <v>0</v>
      </c>
      <c r="AV49" s="220"/>
    </row>
    <row r="50" spans="1:48" outlineLevel="2" x14ac:dyDescent="0.3">
      <c r="A50" s="5" t="s">
        <v>586</v>
      </c>
      <c r="B50" s="219" t="s">
        <v>587</v>
      </c>
      <c r="C50" s="219" t="s">
        <v>583</v>
      </c>
      <c r="D50" s="283" t="s">
        <v>514</v>
      </c>
      <c r="E50" s="316"/>
      <c r="F50" s="284">
        <f t="shared" si="62"/>
        <v>167</v>
      </c>
      <c r="G50" s="319">
        <v>6</v>
      </c>
      <c r="H50" s="318"/>
      <c r="I50" s="318"/>
      <c r="J50" s="318"/>
      <c r="K50" s="319">
        <v>14</v>
      </c>
      <c r="L50" s="319">
        <v>4</v>
      </c>
      <c r="M50" s="319">
        <v>6</v>
      </c>
      <c r="N50" s="319">
        <v>9</v>
      </c>
      <c r="O50" s="319">
        <v>14</v>
      </c>
      <c r="P50" s="319">
        <v>9</v>
      </c>
      <c r="Q50" s="319">
        <v>39</v>
      </c>
      <c r="R50" s="319"/>
      <c r="S50" s="319">
        <v>15</v>
      </c>
      <c r="T50" s="319"/>
      <c r="U50" s="319"/>
      <c r="V50" s="319">
        <v>30</v>
      </c>
      <c r="W50" s="319">
        <v>16</v>
      </c>
      <c r="X50" s="319">
        <v>5</v>
      </c>
      <c r="Y50" s="318"/>
      <c r="Z50" s="283">
        <f t="shared" si="63"/>
        <v>0</v>
      </c>
      <c r="AA50" s="316"/>
      <c r="AB50" s="317"/>
      <c r="AC50" s="283">
        <f t="shared" si="64"/>
        <v>0</v>
      </c>
      <c r="AD50" s="283">
        <f t="shared" si="64"/>
        <v>0</v>
      </c>
      <c r="AE50" s="283">
        <f t="shared" si="64"/>
        <v>0</v>
      </c>
      <c r="AF50" s="283">
        <f t="shared" si="64"/>
        <v>0</v>
      </c>
      <c r="AG50" s="283">
        <f t="shared" si="64"/>
        <v>0</v>
      </c>
      <c r="AH50" s="283">
        <f t="shared" si="64"/>
        <v>0</v>
      </c>
      <c r="AI50" s="283">
        <f t="shared" si="64"/>
        <v>0</v>
      </c>
      <c r="AJ50" s="283">
        <f t="shared" si="64"/>
        <v>0</v>
      </c>
      <c r="AK50" s="283">
        <f t="shared" si="64"/>
        <v>0</v>
      </c>
      <c r="AL50" s="283">
        <f t="shared" si="64"/>
        <v>0</v>
      </c>
      <c r="AM50" s="283">
        <f t="shared" si="64"/>
        <v>0</v>
      </c>
      <c r="AN50" s="283">
        <f t="shared" si="64"/>
        <v>0</v>
      </c>
      <c r="AO50" s="283">
        <f t="shared" si="64"/>
        <v>0</v>
      </c>
      <c r="AP50" s="283">
        <f t="shared" si="64"/>
        <v>0</v>
      </c>
      <c r="AQ50" s="283">
        <f t="shared" si="64"/>
        <v>0</v>
      </c>
      <c r="AR50" s="283">
        <f t="shared" si="65"/>
        <v>0</v>
      </c>
      <c r="AS50" s="283">
        <f t="shared" si="66"/>
        <v>0</v>
      </c>
      <c r="AT50" s="283">
        <f t="shared" si="66"/>
        <v>0</v>
      </c>
      <c r="AU50" s="283">
        <f t="shared" si="66"/>
        <v>0</v>
      </c>
      <c r="AV50" s="220"/>
    </row>
    <row r="51" spans="1:48" outlineLevel="2" x14ac:dyDescent="0.3">
      <c r="A51" s="5" t="s">
        <v>588</v>
      </c>
      <c r="B51" s="219" t="s">
        <v>589</v>
      </c>
      <c r="C51" s="219" t="s">
        <v>583</v>
      </c>
      <c r="D51" s="283" t="s">
        <v>514</v>
      </c>
      <c r="E51" s="316"/>
      <c r="F51" s="284">
        <f t="shared" si="62"/>
        <v>42</v>
      </c>
      <c r="G51" s="319"/>
      <c r="H51" s="318"/>
      <c r="I51" s="318"/>
      <c r="J51" s="318"/>
      <c r="K51" s="319">
        <v>3</v>
      </c>
      <c r="L51" s="319">
        <v>1</v>
      </c>
      <c r="M51" s="319">
        <v>2</v>
      </c>
      <c r="N51" s="319">
        <v>3</v>
      </c>
      <c r="O51" s="319">
        <v>3</v>
      </c>
      <c r="P51" s="319">
        <v>4</v>
      </c>
      <c r="Q51" s="319">
        <v>9</v>
      </c>
      <c r="R51" s="319"/>
      <c r="S51" s="319">
        <v>3</v>
      </c>
      <c r="T51" s="319"/>
      <c r="U51" s="319"/>
      <c r="V51" s="319">
        <v>7</v>
      </c>
      <c r="W51" s="319">
        <v>5</v>
      </c>
      <c r="X51" s="319">
        <v>2</v>
      </c>
      <c r="Y51" s="318"/>
      <c r="Z51" s="283">
        <f t="shared" si="63"/>
        <v>0</v>
      </c>
      <c r="AA51" s="316"/>
      <c r="AB51" s="317"/>
      <c r="AC51" s="283">
        <f t="shared" si="64"/>
        <v>0</v>
      </c>
      <c r="AD51" s="283">
        <f t="shared" si="64"/>
        <v>0</v>
      </c>
      <c r="AE51" s="283">
        <f t="shared" si="64"/>
        <v>0</v>
      </c>
      <c r="AF51" s="283">
        <f t="shared" si="64"/>
        <v>0</v>
      </c>
      <c r="AG51" s="283">
        <f t="shared" si="64"/>
        <v>0</v>
      </c>
      <c r="AH51" s="283">
        <f t="shared" si="64"/>
        <v>0</v>
      </c>
      <c r="AI51" s="283">
        <f t="shared" si="64"/>
        <v>0</v>
      </c>
      <c r="AJ51" s="283">
        <f t="shared" si="64"/>
        <v>0</v>
      </c>
      <c r="AK51" s="283">
        <f t="shared" si="64"/>
        <v>0</v>
      </c>
      <c r="AL51" s="283">
        <f t="shared" si="64"/>
        <v>0</v>
      </c>
      <c r="AM51" s="283">
        <f t="shared" si="64"/>
        <v>0</v>
      </c>
      <c r="AN51" s="283">
        <f t="shared" si="64"/>
        <v>0</v>
      </c>
      <c r="AO51" s="283">
        <f t="shared" si="64"/>
        <v>0</v>
      </c>
      <c r="AP51" s="283">
        <f t="shared" si="64"/>
        <v>0</v>
      </c>
      <c r="AQ51" s="283">
        <f t="shared" si="64"/>
        <v>0</v>
      </c>
      <c r="AR51" s="283">
        <f t="shared" si="65"/>
        <v>0</v>
      </c>
      <c r="AS51" s="283">
        <f t="shared" si="66"/>
        <v>0</v>
      </c>
      <c r="AT51" s="283">
        <f t="shared" si="66"/>
        <v>0</v>
      </c>
      <c r="AU51" s="283">
        <f t="shared" si="66"/>
        <v>0</v>
      </c>
      <c r="AV51" s="220"/>
    </row>
    <row r="52" spans="1:48" outlineLevel="2" x14ac:dyDescent="0.3">
      <c r="A52" s="5" t="s">
        <v>590</v>
      </c>
      <c r="B52" s="219" t="s">
        <v>591</v>
      </c>
      <c r="C52" s="219" t="s">
        <v>583</v>
      </c>
      <c r="D52" s="283" t="s">
        <v>514</v>
      </c>
      <c r="E52" s="316"/>
      <c r="F52" s="284">
        <f t="shared" si="62"/>
        <v>53</v>
      </c>
      <c r="G52" s="319">
        <v>6</v>
      </c>
      <c r="H52" s="318"/>
      <c r="I52" s="318"/>
      <c r="J52" s="318"/>
      <c r="K52" s="319"/>
      <c r="L52" s="319"/>
      <c r="M52" s="319"/>
      <c r="N52" s="319"/>
      <c r="O52" s="319"/>
      <c r="P52" s="319"/>
      <c r="Q52" s="319"/>
      <c r="R52" s="319">
        <v>17</v>
      </c>
      <c r="S52" s="319"/>
      <c r="T52" s="319">
        <v>5</v>
      </c>
      <c r="U52" s="319">
        <v>25</v>
      </c>
      <c r="V52" s="319"/>
      <c r="W52" s="319"/>
      <c r="X52" s="319"/>
      <c r="Y52" s="318"/>
      <c r="Z52" s="283">
        <f t="shared" si="63"/>
        <v>0</v>
      </c>
      <c r="AA52" s="316"/>
      <c r="AB52" s="317"/>
      <c r="AC52" s="283">
        <f t="shared" si="64"/>
        <v>0</v>
      </c>
      <c r="AD52" s="283">
        <f t="shared" si="64"/>
        <v>0</v>
      </c>
      <c r="AE52" s="283">
        <f t="shared" si="64"/>
        <v>0</v>
      </c>
      <c r="AF52" s="283">
        <f t="shared" si="64"/>
        <v>0</v>
      </c>
      <c r="AG52" s="283">
        <f t="shared" si="64"/>
        <v>0</v>
      </c>
      <c r="AH52" s="283">
        <f t="shared" si="64"/>
        <v>0</v>
      </c>
      <c r="AI52" s="283">
        <f t="shared" si="64"/>
        <v>0</v>
      </c>
      <c r="AJ52" s="283">
        <f t="shared" si="64"/>
        <v>0</v>
      </c>
      <c r="AK52" s="283">
        <f t="shared" si="64"/>
        <v>0</v>
      </c>
      <c r="AL52" s="283">
        <f t="shared" si="64"/>
        <v>0</v>
      </c>
      <c r="AM52" s="283">
        <f t="shared" si="64"/>
        <v>0</v>
      </c>
      <c r="AN52" s="283">
        <f t="shared" si="64"/>
        <v>0</v>
      </c>
      <c r="AO52" s="283">
        <f t="shared" si="64"/>
        <v>0</v>
      </c>
      <c r="AP52" s="283">
        <f t="shared" si="64"/>
        <v>0</v>
      </c>
      <c r="AQ52" s="283">
        <f t="shared" si="64"/>
        <v>0</v>
      </c>
      <c r="AR52" s="283">
        <f t="shared" si="65"/>
        <v>0</v>
      </c>
      <c r="AS52" s="283">
        <f t="shared" si="66"/>
        <v>0</v>
      </c>
      <c r="AT52" s="283">
        <f t="shared" si="66"/>
        <v>0</v>
      </c>
      <c r="AU52" s="283">
        <f t="shared" si="66"/>
        <v>0</v>
      </c>
      <c r="AV52" s="220"/>
    </row>
    <row r="53" spans="1:48" outlineLevel="2" x14ac:dyDescent="0.3">
      <c r="A53" s="5" t="s">
        <v>592</v>
      </c>
      <c r="B53" s="219" t="s">
        <v>593</v>
      </c>
      <c r="C53" s="219" t="s">
        <v>583</v>
      </c>
      <c r="D53" s="283" t="s">
        <v>514</v>
      </c>
      <c r="E53" s="316"/>
      <c r="F53" s="284">
        <f t="shared" si="62"/>
        <v>8</v>
      </c>
      <c r="G53" s="319"/>
      <c r="H53" s="318"/>
      <c r="I53" s="318"/>
      <c r="J53" s="318"/>
      <c r="K53" s="319"/>
      <c r="L53" s="319"/>
      <c r="M53" s="319"/>
      <c r="N53" s="319"/>
      <c r="O53" s="319"/>
      <c r="P53" s="319"/>
      <c r="Q53" s="319"/>
      <c r="R53" s="319">
        <v>3</v>
      </c>
      <c r="S53" s="319"/>
      <c r="T53" s="319">
        <v>2</v>
      </c>
      <c r="U53" s="319">
        <v>3</v>
      </c>
      <c r="V53" s="319"/>
      <c r="W53" s="319"/>
      <c r="X53" s="319"/>
      <c r="Y53" s="318"/>
      <c r="Z53" s="283">
        <f t="shared" si="63"/>
        <v>0</v>
      </c>
      <c r="AA53" s="316"/>
      <c r="AB53" s="317"/>
      <c r="AC53" s="283">
        <f t="shared" si="64"/>
        <v>0</v>
      </c>
      <c r="AD53" s="283">
        <f t="shared" si="64"/>
        <v>0</v>
      </c>
      <c r="AE53" s="283">
        <f t="shared" si="64"/>
        <v>0</v>
      </c>
      <c r="AF53" s="283">
        <f t="shared" si="64"/>
        <v>0</v>
      </c>
      <c r="AG53" s="283">
        <f t="shared" si="64"/>
        <v>0</v>
      </c>
      <c r="AH53" s="283">
        <f t="shared" si="64"/>
        <v>0</v>
      </c>
      <c r="AI53" s="283">
        <f t="shared" si="64"/>
        <v>0</v>
      </c>
      <c r="AJ53" s="283">
        <f t="shared" si="64"/>
        <v>0</v>
      </c>
      <c r="AK53" s="283">
        <f t="shared" si="64"/>
        <v>0</v>
      </c>
      <c r="AL53" s="283">
        <f t="shared" si="64"/>
        <v>0</v>
      </c>
      <c r="AM53" s="283">
        <f t="shared" si="64"/>
        <v>0</v>
      </c>
      <c r="AN53" s="283">
        <f t="shared" si="64"/>
        <v>0</v>
      </c>
      <c r="AO53" s="283">
        <f t="shared" si="64"/>
        <v>0</v>
      </c>
      <c r="AP53" s="283">
        <f t="shared" si="64"/>
        <v>0</v>
      </c>
      <c r="AQ53" s="283">
        <f t="shared" si="64"/>
        <v>0</v>
      </c>
      <c r="AR53" s="283">
        <f t="shared" si="65"/>
        <v>0</v>
      </c>
      <c r="AS53" s="283">
        <f t="shared" si="66"/>
        <v>0</v>
      </c>
      <c r="AT53" s="283">
        <f t="shared" si="66"/>
        <v>0</v>
      </c>
      <c r="AU53" s="283">
        <f t="shared" si="66"/>
        <v>0</v>
      </c>
      <c r="AV53" s="220"/>
    </row>
    <row r="54" spans="1:48" outlineLevel="1" x14ac:dyDescent="0.3">
      <c r="A54" s="20" t="s">
        <v>594</v>
      </c>
      <c r="B54" s="209" t="s">
        <v>595</v>
      </c>
      <c r="C54" s="209"/>
      <c r="D54" s="151" t="s">
        <v>27</v>
      </c>
      <c r="E54" s="326"/>
      <c r="F54" s="323">
        <f>SUBTOTAL(9,F55:F66)</f>
        <v>429</v>
      </c>
      <c r="G54" s="323">
        <f>SUBTOTAL(9,G55:G66)</f>
        <v>16</v>
      </c>
      <c r="H54" s="323">
        <f t="shared" ref="H54:AU54" si="67">SUBTOTAL(9,H55:H66)</f>
        <v>0</v>
      </c>
      <c r="I54" s="323">
        <f t="shared" si="67"/>
        <v>0</v>
      </c>
      <c r="J54" s="323">
        <f t="shared" si="67"/>
        <v>0</v>
      </c>
      <c r="K54" s="323">
        <f t="shared" si="67"/>
        <v>36</v>
      </c>
      <c r="L54" s="323">
        <f t="shared" si="67"/>
        <v>17</v>
      </c>
      <c r="M54" s="323">
        <f t="shared" si="67"/>
        <v>20</v>
      </c>
      <c r="N54" s="323">
        <f t="shared" si="67"/>
        <v>21</v>
      </c>
      <c r="O54" s="323">
        <f t="shared" si="67"/>
        <v>20</v>
      </c>
      <c r="P54" s="323">
        <f t="shared" si="67"/>
        <v>36</v>
      </c>
      <c r="Q54" s="323">
        <f t="shared" si="67"/>
        <v>49</v>
      </c>
      <c r="R54" s="323">
        <f t="shared" si="67"/>
        <v>24</v>
      </c>
      <c r="S54" s="323">
        <f t="shared" si="67"/>
        <v>19</v>
      </c>
      <c r="T54" s="323">
        <f t="shared" si="67"/>
        <v>19</v>
      </c>
      <c r="U54" s="323">
        <f t="shared" si="67"/>
        <v>36</v>
      </c>
      <c r="V54" s="323">
        <f t="shared" si="67"/>
        <v>45</v>
      </c>
      <c r="W54" s="323">
        <f t="shared" si="67"/>
        <v>18</v>
      </c>
      <c r="X54" s="323">
        <f t="shared" si="67"/>
        <v>53</v>
      </c>
      <c r="Y54" s="324">
        <f t="shared" si="67"/>
        <v>0</v>
      </c>
      <c r="Z54" s="151">
        <f t="shared" si="67"/>
        <v>0</v>
      </c>
      <c r="AA54" s="151">
        <f t="shared" si="67"/>
        <v>0</v>
      </c>
      <c r="AB54" s="205">
        <f t="shared" si="67"/>
        <v>0</v>
      </c>
      <c r="AC54" s="151">
        <f t="shared" si="67"/>
        <v>0</v>
      </c>
      <c r="AD54" s="151">
        <f t="shared" si="67"/>
        <v>0</v>
      </c>
      <c r="AE54" s="151">
        <f t="shared" si="67"/>
        <v>0</v>
      </c>
      <c r="AF54" s="151">
        <f t="shared" si="67"/>
        <v>0</v>
      </c>
      <c r="AG54" s="151">
        <f t="shared" si="67"/>
        <v>0</v>
      </c>
      <c r="AH54" s="151">
        <f t="shared" si="67"/>
        <v>0</v>
      </c>
      <c r="AI54" s="151">
        <f t="shared" si="67"/>
        <v>0</v>
      </c>
      <c r="AJ54" s="151">
        <f t="shared" si="67"/>
        <v>0</v>
      </c>
      <c r="AK54" s="151">
        <f t="shared" si="67"/>
        <v>0</v>
      </c>
      <c r="AL54" s="151">
        <f t="shared" si="67"/>
        <v>0</v>
      </c>
      <c r="AM54" s="151">
        <f t="shared" si="67"/>
        <v>0</v>
      </c>
      <c r="AN54" s="151">
        <f t="shared" si="67"/>
        <v>0</v>
      </c>
      <c r="AO54" s="151">
        <f t="shared" si="67"/>
        <v>0</v>
      </c>
      <c r="AP54" s="151">
        <f t="shared" si="67"/>
        <v>0</v>
      </c>
      <c r="AQ54" s="151">
        <f t="shared" si="67"/>
        <v>0</v>
      </c>
      <c r="AR54" s="151">
        <f t="shared" si="67"/>
        <v>0</v>
      </c>
      <c r="AS54" s="151">
        <f t="shared" si="67"/>
        <v>0</v>
      </c>
      <c r="AT54" s="151">
        <f t="shared" si="67"/>
        <v>0</v>
      </c>
      <c r="AU54" s="151">
        <f t="shared" si="67"/>
        <v>0</v>
      </c>
      <c r="AV54" s="209"/>
    </row>
    <row r="55" spans="1:48" outlineLevel="2" x14ac:dyDescent="0.3">
      <c r="A55" s="5" t="s">
        <v>596</v>
      </c>
      <c r="B55" s="219" t="s">
        <v>597</v>
      </c>
      <c r="C55" s="219" t="s">
        <v>583</v>
      </c>
      <c r="D55" s="283" t="s">
        <v>514</v>
      </c>
      <c r="E55" s="316"/>
      <c r="F55" s="284">
        <f t="shared" ref="F55:F66" si="68">SUM(G55:Y55)</f>
        <v>0</v>
      </c>
      <c r="G55" s="319"/>
      <c r="H55" s="318"/>
      <c r="I55" s="318"/>
      <c r="J55" s="318"/>
      <c r="K55" s="319"/>
      <c r="L55" s="319"/>
      <c r="M55" s="319"/>
      <c r="N55" s="319"/>
      <c r="O55" s="319"/>
      <c r="P55" s="319"/>
      <c r="Q55" s="319"/>
      <c r="R55" s="319"/>
      <c r="S55" s="319"/>
      <c r="T55" s="319"/>
      <c r="U55" s="319"/>
      <c r="V55" s="319"/>
      <c r="W55" s="319"/>
      <c r="X55" s="319"/>
      <c r="Y55" s="318"/>
      <c r="Z55" s="283">
        <f t="shared" ref="Z55:Z66" si="69">SUM(AC55:AU55)</f>
        <v>0</v>
      </c>
      <c r="AA55" s="316"/>
      <c r="AB55" s="317"/>
      <c r="AC55" s="283">
        <f t="shared" ref="AC55:AC66" si="70">$E55*G55</f>
        <v>0</v>
      </c>
      <c r="AD55" s="283">
        <f t="shared" ref="AD55:AD66" si="71">$E55*H55</f>
        <v>0</v>
      </c>
      <c r="AE55" s="283">
        <f t="shared" ref="AE55:AE66" si="72">$E55*I55</f>
        <v>0</v>
      </c>
      <c r="AF55" s="283">
        <f t="shared" ref="AF55:AF66" si="73">$E55*J55</f>
        <v>0</v>
      </c>
      <c r="AG55" s="283">
        <f t="shared" ref="AG55:AG66" si="74">$E55*K55</f>
        <v>0</v>
      </c>
      <c r="AH55" s="283">
        <f t="shared" ref="AH55:AH66" si="75">$E55*L55</f>
        <v>0</v>
      </c>
      <c r="AI55" s="283">
        <f t="shared" ref="AI55:AI66" si="76">$E55*M55</f>
        <v>0</v>
      </c>
      <c r="AJ55" s="283">
        <f t="shared" ref="AJ55:AJ66" si="77">$E55*N55</f>
        <v>0</v>
      </c>
      <c r="AK55" s="283">
        <f t="shared" ref="AK55:AK66" si="78">$E55*O55</f>
        <v>0</v>
      </c>
      <c r="AL55" s="283">
        <f t="shared" ref="AL55:AL66" si="79">$E55*P55</f>
        <v>0</v>
      </c>
      <c r="AM55" s="283">
        <f t="shared" ref="AM55:AM66" si="80">$E55*Q55</f>
        <v>0</v>
      </c>
      <c r="AN55" s="283">
        <f t="shared" ref="AN55:AN66" si="81">$E55*R55</f>
        <v>0</v>
      </c>
      <c r="AO55" s="283">
        <f t="shared" ref="AO55:AO66" si="82">$E55*S55</f>
        <v>0</v>
      </c>
      <c r="AP55" s="283">
        <f t="shared" ref="AP55:AP66" si="83">$E55*T55</f>
        <v>0</v>
      </c>
      <c r="AQ55" s="283">
        <f t="shared" ref="AQ55:AQ66" si="84">$E55*U55</f>
        <v>0</v>
      </c>
      <c r="AR55" s="283">
        <f t="shared" ref="AR55:AR66" si="85">$E55*V55</f>
        <v>0</v>
      </c>
      <c r="AS55" s="283">
        <f t="shared" ref="AS55:AS66" si="86">$E55*W55</f>
        <v>0</v>
      </c>
      <c r="AT55" s="283">
        <f t="shared" ref="AT55:AT66" si="87">$E55*X55</f>
        <v>0</v>
      </c>
      <c r="AU55" s="283">
        <f t="shared" ref="AU55:AU66" si="88">$E55*Y55</f>
        <v>0</v>
      </c>
      <c r="AV55" s="220"/>
    </row>
    <row r="56" spans="1:48" outlineLevel="2" x14ac:dyDescent="0.3">
      <c r="A56" s="219" t="s">
        <v>598</v>
      </c>
      <c r="B56" s="219" t="s">
        <v>599</v>
      </c>
      <c r="C56" s="219" t="s">
        <v>583</v>
      </c>
      <c r="D56" s="295" t="s">
        <v>514</v>
      </c>
      <c r="E56" s="316"/>
      <c r="F56" s="284">
        <f t="shared" si="68"/>
        <v>0</v>
      </c>
      <c r="G56" s="319"/>
      <c r="H56" s="318"/>
      <c r="I56" s="318"/>
      <c r="J56" s="318"/>
      <c r="K56" s="319"/>
      <c r="L56" s="319"/>
      <c r="M56" s="319"/>
      <c r="N56" s="319"/>
      <c r="O56" s="319"/>
      <c r="P56" s="319"/>
      <c r="Q56" s="319"/>
      <c r="R56" s="319"/>
      <c r="S56" s="319"/>
      <c r="T56" s="319"/>
      <c r="U56" s="319"/>
      <c r="V56" s="319"/>
      <c r="W56" s="319"/>
      <c r="X56" s="319"/>
      <c r="Y56" s="318"/>
      <c r="Z56" s="283">
        <f t="shared" si="69"/>
        <v>0</v>
      </c>
      <c r="AA56" s="316"/>
      <c r="AB56" s="317"/>
      <c r="AC56" s="283">
        <f t="shared" si="70"/>
        <v>0</v>
      </c>
      <c r="AD56" s="283">
        <f t="shared" si="71"/>
        <v>0</v>
      </c>
      <c r="AE56" s="283">
        <f t="shared" si="72"/>
        <v>0</v>
      </c>
      <c r="AF56" s="283">
        <f t="shared" si="73"/>
        <v>0</v>
      </c>
      <c r="AG56" s="283">
        <f t="shared" si="74"/>
        <v>0</v>
      </c>
      <c r="AH56" s="283">
        <f t="shared" si="75"/>
        <v>0</v>
      </c>
      <c r="AI56" s="283">
        <f t="shared" si="76"/>
        <v>0</v>
      </c>
      <c r="AJ56" s="283">
        <f t="shared" si="77"/>
        <v>0</v>
      </c>
      <c r="AK56" s="283">
        <f t="shared" si="78"/>
        <v>0</v>
      </c>
      <c r="AL56" s="283">
        <f t="shared" si="79"/>
        <v>0</v>
      </c>
      <c r="AM56" s="283">
        <f t="shared" si="80"/>
        <v>0</v>
      </c>
      <c r="AN56" s="283">
        <f t="shared" si="81"/>
        <v>0</v>
      </c>
      <c r="AO56" s="283">
        <f t="shared" si="82"/>
        <v>0</v>
      </c>
      <c r="AP56" s="283">
        <f t="shared" si="83"/>
        <v>0</v>
      </c>
      <c r="AQ56" s="283">
        <f t="shared" si="84"/>
        <v>0</v>
      </c>
      <c r="AR56" s="283">
        <f t="shared" si="85"/>
        <v>0</v>
      </c>
      <c r="AS56" s="283">
        <f t="shared" si="86"/>
        <v>0</v>
      </c>
      <c r="AT56" s="283">
        <f t="shared" si="87"/>
        <v>0</v>
      </c>
      <c r="AU56" s="283">
        <f t="shared" si="88"/>
        <v>0</v>
      </c>
      <c r="AV56" s="220"/>
    </row>
    <row r="57" spans="1:48" outlineLevel="2" x14ac:dyDescent="0.3">
      <c r="A57" s="219" t="s">
        <v>600</v>
      </c>
      <c r="B57" s="219" t="s">
        <v>601</v>
      </c>
      <c r="C57" s="219" t="s">
        <v>583</v>
      </c>
      <c r="D57" s="295" t="s">
        <v>514</v>
      </c>
      <c r="E57" s="316"/>
      <c r="F57" s="284">
        <f t="shared" si="68"/>
        <v>34</v>
      </c>
      <c r="G57" s="319">
        <v>4</v>
      </c>
      <c r="H57" s="318"/>
      <c r="I57" s="318"/>
      <c r="J57" s="318"/>
      <c r="K57" s="319">
        <v>4</v>
      </c>
      <c r="L57" s="319">
        <v>2</v>
      </c>
      <c r="M57" s="319">
        <v>2</v>
      </c>
      <c r="N57" s="319">
        <v>2</v>
      </c>
      <c r="O57" s="319">
        <v>2</v>
      </c>
      <c r="P57" s="319">
        <v>4</v>
      </c>
      <c r="Q57" s="319">
        <v>4</v>
      </c>
      <c r="R57" s="319"/>
      <c r="S57" s="319">
        <v>2</v>
      </c>
      <c r="T57" s="319"/>
      <c r="U57" s="319"/>
      <c r="V57" s="319">
        <v>4</v>
      </c>
      <c r="W57" s="319">
        <v>2</v>
      </c>
      <c r="X57" s="319">
        <v>2</v>
      </c>
      <c r="Y57" s="318"/>
      <c r="Z57" s="283">
        <f t="shared" si="69"/>
        <v>0</v>
      </c>
      <c r="AA57" s="316"/>
      <c r="AB57" s="317"/>
      <c r="AC57" s="283">
        <f t="shared" si="70"/>
        <v>0</v>
      </c>
      <c r="AD57" s="283">
        <f t="shared" si="71"/>
        <v>0</v>
      </c>
      <c r="AE57" s="283">
        <f t="shared" si="72"/>
        <v>0</v>
      </c>
      <c r="AF57" s="283">
        <f t="shared" si="73"/>
        <v>0</v>
      </c>
      <c r="AG57" s="283">
        <f t="shared" si="74"/>
        <v>0</v>
      </c>
      <c r="AH57" s="283">
        <f t="shared" si="75"/>
        <v>0</v>
      </c>
      <c r="AI57" s="283">
        <f t="shared" si="76"/>
        <v>0</v>
      </c>
      <c r="AJ57" s="283">
        <f t="shared" si="77"/>
        <v>0</v>
      </c>
      <c r="AK57" s="283">
        <f t="shared" si="78"/>
        <v>0</v>
      </c>
      <c r="AL57" s="283">
        <f t="shared" si="79"/>
        <v>0</v>
      </c>
      <c r="AM57" s="283">
        <f t="shared" si="80"/>
        <v>0</v>
      </c>
      <c r="AN57" s="283">
        <f t="shared" si="81"/>
        <v>0</v>
      </c>
      <c r="AO57" s="283">
        <f t="shared" si="82"/>
        <v>0</v>
      </c>
      <c r="AP57" s="283">
        <f t="shared" si="83"/>
        <v>0</v>
      </c>
      <c r="AQ57" s="283">
        <f t="shared" si="84"/>
        <v>0</v>
      </c>
      <c r="AR57" s="283">
        <f t="shared" si="85"/>
        <v>0</v>
      </c>
      <c r="AS57" s="283">
        <f t="shared" si="86"/>
        <v>0</v>
      </c>
      <c r="AT57" s="283">
        <f t="shared" si="87"/>
        <v>0</v>
      </c>
      <c r="AU57" s="283">
        <f t="shared" si="88"/>
        <v>0</v>
      </c>
      <c r="AV57" s="220"/>
    </row>
    <row r="58" spans="1:48" outlineLevel="2" x14ac:dyDescent="0.3">
      <c r="A58" s="219" t="s">
        <v>602</v>
      </c>
      <c r="B58" s="219" t="s">
        <v>603</v>
      </c>
      <c r="C58" s="219" t="s">
        <v>583</v>
      </c>
      <c r="D58" s="295" t="s">
        <v>514</v>
      </c>
      <c r="E58" s="316"/>
      <c r="F58" s="284">
        <f t="shared" si="68"/>
        <v>8</v>
      </c>
      <c r="G58" s="319"/>
      <c r="H58" s="318"/>
      <c r="I58" s="318"/>
      <c r="J58" s="318"/>
      <c r="K58" s="319"/>
      <c r="L58" s="319"/>
      <c r="M58" s="319"/>
      <c r="N58" s="319"/>
      <c r="O58" s="319"/>
      <c r="P58" s="319"/>
      <c r="Q58" s="319"/>
      <c r="R58" s="319">
        <v>2</v>
      </c>
      <c r="S58" s="319"/>
      <c r="T58" s="319">
        <v>2</v>
      </c>
      <c r="U58" s="319">
        <v>4</v>
      </c>
      <c r="V58" s="319"/>
      <c r="W58" s="319"/>
      <c r="X58" s="319"/>
      <c r="Y58" s="318"/>
      <c r="Z58" s="283">
        <f t="shared" si="69"/>
        <v>0</v>
      </c>
      <c r="AA58" s="316"/>
      <c r="AB58" s="317"/>
      <c r="AC58" s="283">
        <f t="shared" si="70"/>
        <v>0</v>
      </c>
      <c r="AD58" s="283">
        <f t="shared" si="71"/>
        <v>0</v>
      </c>
      <c r="AE58" s="283">
        <f t="shared" si="72"/>
        <v>0</v>
      </c>
      <c r="AF58" s="283">
        <f t="shared" si="73"/>
        <v>0</v>
      </c>
      <c r="AG58" s="283">
        <f t="shared" si="74"/>
        <v>0</v>
      </c>
      <c r="AH58" s="283">
        <f t="shared" si="75"/>
        <v>0</v>
      </c>
      <c r="AI58" s="283">
        <f t="shared" si="76"/>
        <v>0</v>
      </c>
      <c r="AJ58" s="283">
        <f t="shared" si="77"/>
        <v>0</v>
      </c>
      <c r="AK58" s="283">
        <f t="shared" si="78"/>
        <v>0</v>
      </c>
      <c r="AL58" s="283">
        <f t="shared" si="79"/>
        <v>0</v>
      </c>
      <c r="AM58" s="283">
        <f t="shared" si="80"/>
        <v>0</v>
      </c>
      <c r="AN58" s="283">
        <f t="shared" si="81"/>
        <v>0</v>
      </c>
      <c r="AO58" s="283">
        <f t="shared" si="82"/>
        <v>0</v>
      </c>
      <c r="AP58" s="283">
        <f t="shared" si="83"/>
        <v>0</v>
      </c>
      <c r="AQ58" s="283">
        <f t="shared" si="84"/>
        <v>0</v>
      </c>
      <c r="AR58" s="283">
        <f t="shared" si="85"/>
        <v>0</v>
      </c>
      <c r="AS58" s="283">
        <f t="shared" si="86"/>
        <v>0</v>
      </c>
      <c r="AT58" s="283">
        <f t="shared" si="87"/>
        <v>0</v>
      </c>
      <c r="AU58" s="283">
        <f t="shared" si="88"/>
        <v>0</v>
      </c>
      <c r="AV58" s="220"/>
    </row>
    <row r="59" spans="1:48" outlineLevel="2" x14ac:dyDescent="0.3">
      <c r="A59" s="219" t="s">
        <v>604</v>
      </c>
      <c r="B59" s="219" t="s">
        <v>605</v>
      </c>
      <c r="C59" s="219" t="s">
        <v>583</v>
      </c>
      <c r="D59" s="295" t="s">
        <v>514</v>
      </c>
      <c r="E59" s="316"/>
      <c r="F59" s="284">
        <f t="shared" si="68"/>
        <v>251</v>
      </c>
      <c r="G59" s="319"/>
      <c r="H59" s="318"/>
      <c r="I59" s="318"/>
      <c r="J59" s="318"/>
      <c r="K59" s="319">
        <v>20</v>
      </c>
      <c r="L59" s="319">
        <v>9</v>
      </c>
      <c r="M59" s="319">
        <v>12</v>
      </c>
      <c r="N59" s="319">
        <v>13</v>
      </c>
      <c r="O59" s="319">
        <v>12</v>
      </c>
      <c r="P59" s="319">
        <v>20</v>
      </c>
      <c r="Q59" s="319">
        <v>23</v>
      </c>
      <c r="R59" s="319">
        <v>16</v>
      </c>
      <c r="S59" s="319">
        <v>11</v>
      </c>
      <c r="T59" s="319">
        <v>9</v>
      </c>
      <c r="U59" s="319">
        <v>20</v>
      </c>
      <c r="V59" s="319">
        <v>29</v>
      </c>
      <c r="W59" s="319">
        <v>10</v>
      </c>
      <c r="X59" s="319">
        <v>47</v>
      </c>
      <c r="Y59" s="318"/>
      <c r="Z59" s="283">
        <f t="shared" si="69"/>
        <v>0</v>
      </c>
      <c r="AA59" s="316"/>
      <c r="AB59" s="317"/>
      <c r="AC59" s="283">
        <f t="shared" si="70"/>
        <v>0</v>
      </c>
      <c r="AD59" s="283">
        <f t="shared" si="71"/>
        <v>0</v>
      </c>
      <c r="AE59" s="283">
        <f t="shared" si="72"/>
        <v>0</v>
      </c>
      <c r="AF59" s="283">
        <f t="shared" si="73"/>
        <v>0</v>
      </c>
      <c r="AG59" s="283">
        <f t="shared" si="74"/>
        <v>0</v>
      </c>
      <c r="AH59" s="283">
        <f t="shared" si="75"/>
        <v>0</v>
      </c>
      <c r="AI59" s="283">
        <f t="shared" si="76"/>
        <v>0</v>
      </c>
      <c r="AJ59" s="283">
        <f t="shared" si="77"/>
        <v>0</v>
      </c>
      <c r="AK59" s="283">
        <f t="shared" si="78"/>
        <v>0</v>
      </c>
      <c r="AL59" s="283">
        <f t="shared" si="79"/>
        <v>0</v>
      </c>
      <c r="AM59" s="283">
        <f t="shared" si="80"/>
        <v>0</v>
      </c>
      <c r="AN59" s="283">
        <f t="shared" si="81"/>
        <v>0</v>
      </c>
      <c r="AO59" s="283">
        <f t="shared" si="82"/>
        <v>0</v>
      </c>
      <c r="AP59" s="283">
        <f t="shared" si="83"/>
        <v>0</v>
      </c>
      <c r="AQ59" s="283">
        <f t="shared" si="84"/>
        <v>0</v>
      </c>
      <c r="AR59" s="283">
        <f t="shared" si="85"/>
        <v>0</v>
      </c>
      <c r="AS59" s="283">
        <f t="shared" si="86"/>
        <v>0</v>
      </c>
      <c r="AT59" s="283">
        <f t="shared" si="87"/>
        <v>0</v>
      </c>
      <c r="AU59" s="283">
        <f t="shared" si="88"/>
        <v>0</v>
      </c>
      <c r="AV59" s="220"/>
    </row>
    <row r="60" spans="1:48" outlineLevel="2" x14ac:dyDescent="0.3">
      <c r="A60" s="5" t="s">
        <v>606</v>
      </c>
      <c r="B60" s="219" t="s">
        <v>607</v>
      </c>
      <c r="C60" s="219" t="s">
        <v>583</v>
      </c>
      <c r="D60" s="283" t="s">
        <v>514</v>
      </c>
      <c r="E60" s="316"/>
      <c r="F60" s="284">
        <f t="shared" si="68"/>
        <v>40</v>
      </c>
      <c r="G60" s="319">
        <v>4</v>
      </c>
      <c r="H60" s="318"/>
      <c r="I60" s="318"/>
      <c r="J60" s="318"/>
      <c r="K60" s="319">
        <v>4</v>
      </c>
      <c r="L60" s="319">
        <v>2</v>
      </c>
      <c r="M60" s="319">
        <v>2</v>
      </c>
      <c r="N60" s="319">
        <v>2</v>
      </c>
      <c r="O60" s="319">
        <v>2</v>
      </c>
      <c r="P60" s="319">
        <v>4</v>
      </c>
      <c r="Q60" s="319">
        <v>4</v>
      </c>
      <c r="R60" s="319">
        <v>2</v>
      </c>
      <c r="S60" s="319">
        <v>2</v>
      </c>
      <c r="T60" s="319">
        <v>2</v>
      </c>
      <c r="U60" s="319">
        <v>4</v>
      </c>
      <c r="V60" s="319">
        <v>4</v>
      </c>
      <c r="W60" s="319">
        <v>2</v>
      </c>
      <c r="X60" s="319"/>
      <c r="Y60" s="318"/>
      <c r="Z60" s="283">
        <f t="shared" si="69"/>
        <v>0</v>
      </c>
      <c r="AA60" s="316"/>
      <c r="AB60" s="317"/>
      <c r="AC60" s="283">
        <f t="shared" si="70"/>
        <v>0</v>
      </c>
      <c r="AD60" s="283">
        <f t="shared" si="71"/>
        <v>0</v>
      </c>
      <c r="AE60" s="283">
        <f t="shared" si="72"/>
        <v>0</v>
      </c>
      <c r="AF60" s="283">
        <f t="shared" si="73"/>
        <v>0</v>
      </c>
      <c r="AG60" s="283">
        <f t="shared" si="74"/>
        <v>0</v>
      </c>
      <c r="AH60" s="283">
        <f t="shared" si="75"/>
        <v>0</v>
      </c>
      <c r="AI60" s="283">
        <f t="shared" si="76"/>
        <v>0</v>
      </c>
      <c r="AJ60" s="283">
        <f t="shared" si="77"/>
        <v>0</v>
      </c>
      <c r="AK60" s="283">
        <f t="shared" si="78"/>
        <v>0</v>
      </c>
      <c r="AL60" s="283">
        <f t="shared" si="79"/>
        <v>0</v>
      </c>
      <c r="AM60" s="283">
        <f t="shared" si="80"/>
        <v>0</v>
      </c>
      <c r="AN60" s="283">
        <f t="shared" si="81"/>
        <v>0</v>
      </c>
      <c r="AO60" s="283">
        <f t="shared" si="82"/>
        <v>0</v>
      </c>
      <c r="AP60" s="283">
        <f t="shared" si="83"/>
        <v>0</v>
      </c>
      <c r="AQ60" s="283">
        <f t="shared" si="84"/>
        <v>0</v>
      </c>
      <c r="AR60" s="283">
        <f t="shared" si="85"/>
        <v>0</v>
      </c>
      <c r="AS60" s="283">
        <f t="shared" si="86"/>
        <v>0</v>
      </c>
      <c r="AT60" s="283">
        <f t="shared" si="87"/>
        <v>0</v>
      </c>
      <c r="AU60" s="283">
        <f t="shared" si="88"/>
        <v>0</v>
      </c>
      <c r="AV60" s="220"/>
    </row>
    <row r="61" spans="1:48" outlineLevel="2" x14ac:dyDescent="0.3">
      <c r="A61" s="5" t="s">
        <v>608</v>
      </c>
      <c r="B61" s="219" t="s">
        <v>609</v>
      </c>
      <c r="C61" s="219" t="s">
        <v>583</v>
      </c>
      <c r="D61" s="283" t="s">
        <v>514</v>
      </c>
      <c r="E61" s="316"/>
      <c r="F61" s="284">
        <f t="shared" si="68"/>
        <v>42</v>
      </c>
      <c r="G61" s="319">
        <v>4</v>
      </c>
      <c r="H61" s="318"/>
      <c r="I61" s="318"/>
      <c r="J61" s="318"/>
      <c r="K61" s="319">
        <v>4</v>
      </c>
      <c r="L61" s="319">
        <v>2</v>
      </c>
      <c r="M61" s="319">
        <v>2</v>
      </c>
      <c r="N61" s="319">
        <v>2</v>
      </c>
      <c r="O61" s="319">
        <v>2</v>
      </c>
      <c r="P61" s="319">
        <v>4</v>
      </c>
      <c r="Q61" s="319">
        <v>4</v>
      </c>
      <c r="R61" s="319">
        <v>2</v>
      </c>
      <c r="S61" s="319">
        <v>2</v>
      </c>
      <c r="T61" s="319">
        <v>2</v>
      </c>
      <c r="U61" s="319">
        <v>4</v>
      </c>
      <c r="V61" s="319">
        <v>4</v>
      </c>
      <c r="W61" s="319">
        <v>2</v>
      </c>
      <c r="X61" s="319">
        <v>2</v>
      </c>
      <c r="Y61" s="318"/>
      <c r="Z61" s="283">
        <f t="shared" si="69"/>
        <v>0</v>
      </c>
      <c r="AA61" s="316"/>
      <c r="AB61" s="317"/>
      <c r="AC61" s="283">
        <f t="shared" si="70"/>
        <v>0</v>
      </c>
      <c r="AD61" s="283">
        <f t="shared" si="71"/>
        <v>0</v>
      </c>
      <c r="AE61" s="283">
        <f t="shared" si="72"/>
        <v>0</v>
      </c>
      <c r="AF61" s="283">
        <f t="shared" si="73"/>
        <v>0</v>
      </c>
      <c r="AG61" s="283">
        <f t="shared" si="74"/>
        <v>0</v>
      </c>
      <c r="AH61" s="283">
        <f t="shared" si="75"/>
        <v>0</v>
      </c>
      <c r="AI61" s="283">
        <f t="shared" si="76"/>
        <v>0</v>
      </c>
      <c r="AJ61" s="283">
        <f t="shared" si="77"/>
        <v>0</v>
      </c>
      <c r="AK61" s="283">
        <f t="shared" si="78"/>
        <v>0</v>
      </c>
      <c r="AL61" s="283">
        <f t="shared" si="79"/>
        <v>0</v>
      </c>
      <c r="AM61" s="283">
        <f t="shared" si="80"/>
        <v>0</v>
      </c>
      <c r="AN61" s="283">
        <f t="shared" si="81"/>
        <v>0</v>
      </c>
      <c r="AO61" s="283">
        <f t="shared" si="82"/>
        <v>0</v>
      </c>
      <c r="AP61" s="283">
        <f t="shared" si="83"/>
        <v>0</v>
      </c>
      <c r="AQ61" s="283">
        <f t="shared" si="84"/>
        <v>0</v>
      </c>
      <c r="AR61" s="283">
        <f t="shared" si="85"/>
        <v>0</v>
      </c>
      <c r="AS61" s="283">
        <f t="shared" si="86"/>
        <v>0</v>
      </c>
      <c r="AT61" s="283">
        <f t="shared" si="87"/>
        <v>0</v>
      </c>
      <c r="AU61" s="283">
        <f t="shared" si="88"/>
        <v>0</v>
      </c>
      <c r="AV61" s="220"/>
    </row>
    <row r="62" spans="1:48" outlineLevel="2" x14ac:dyDescent="0.3">
      <c r="A62" s="5" t="s">
        <v>610</v>
      </c>
      <c r="B62" s="219" t="s">
        <v>611</v>
      </c>
      <c r="C62" s="219" t="s">
        <v>583</v>
      </c>
      <c r="D62" s="283" t="s">
        <v>514</v>
      </c>
      <c r="E62" s="316"/>
      <c r="F62" s="284">
        <f t="shared" si="68"/>
        <v>0</v>
      </c>
      <c r="G62" s="319"/>
      <c r="H62" s="318"/>
      <c r="I62" s="318"/>
      <c r="J62" s="318"/>
      <c r="K62" s="319"/>
      <c r="L62" s="319"/>
      <c r="M62" s="319"/>
      <c r="N62" s="319"/>
      <c r="O62" s="319"/>
      <c r="P62" s="319"/>
      <c r="Q62" s="319"/>
      <c r="R62" s="319"/>
      <c r="S62" s="319"/>
      <c r="T62" s="319"/>
      <c r="U62" s="319"/>
      <c r="V62" s="319"/>
      <c r="W62" s="319"/>
      <c r="X62" s="319"/>
      <c r="Y62" s="318"/>
      <c r="Z62" s="283">
        <f t="shared" si="69"/>
        <v>0</v>
      </c>
      <c r="AA62" s="316"/>
      <c r="AB62" s="317"/>
      <c r="AC62" s="283">
        <f t="shared" si="70"/>
        <v>0</v>
      </c>
      <c r="AD62" s="283">
        <f t="shared" si="71"/>
        <v>0</v>
      </c>
      <c r="AE62" s="283">
        <f t="shared" si="72"/>
        <v>0</v>
      </c>
      <c r="AF62" s="283">
        <f t="shared" si="73"/>
        <v>0</v>
      </c>
      <c r="AG62" s="283">
        <f t="shared" si="74"/>
        <v>0</v>
      </c>
      <c r="AH62" s="283">
        <f t="shared" si="75"/>
        <v>0</v>
      </c>
      <c r="AI62" s="283">
        <f t="shared" si="76"/>
        <v>0</v>
      </c>
      <c r="AJ62" s="283">
        <f t="shared" si="77"/>
        <v>0</v>
      </c>
      <c r="AK62" s="283">
        <f t="shared" si="78"/>
        <v>0</v>
      </c>
      <c r="AL62" s="283">
        <f t="shared" si="79"/>
        <v>0</v>
      </c>
      <c r="AM62" s="283">
        <f t="shared" si="80"/>
        <v>0</v>
      </c>
      <c r="AN62" s="283">
        <f t="shared" si="81"/>
        <v>0</v>
      </c>
      <c r="AO62" s="283">
        <f t="shared" si="82"/>
        <v>0</v>
      </c>
      <c r="AP62" s="283">
        <f t="shared" si="83"/>
        <v>0</v>
      </c>
      <c r="AQ62" s="283">
        <f t="shared" si="84"/>
        <v>0</v>
      </c>
      <c r="AR62" s="283">
        <f t="shared" si="85"/>
        <v>0</v>
      </c>
      <c r="AS62" s="283">
        <f t="shared" si="86"/>
        <v>0</v>
      </c>
      <c r="AT62" s="283">
        <f t="shared" si="87"/>
        <v>0</v>
      </c>
      <c r="AU62" s="283">
        <f t="shared" si="88"/>
        <v>0</v>
      </c>
      <c r="AV62" s="220"/>
    </row>
    <row r="63" spans="1:48" outlineLevel="2" x14ac:dyDescent="0.3">
      <c r="A63" s="5" t="s">
        <v>612</v>
      </c>
      <c r="B63" s="219" t="s">
        <v>613</v>
      </c>
      <c r="C63" s="219" t="s">
        <v>583</v>
      </c>
      <c r="D63" s="283" t="s">
        <v>514</v>
      </c>
      <c r="E63" s="316"/>
      <c r="F63" s="284">
        <f t="shared" si="68"/>
        <v>34</v>
      </c>
      <c r="G63" s="319">
        <v>4</v>
      </c>
      <c r="H63" s="318"/>
      <c r="I63" s="318"/>
      <c r="J63" s="318"/>
      <c r="K63" s="319">
        <v>4</v>
      </c>
      <c r="L63" s="319">
        <v>2</v>
      </c>
      <c r="M63" s="319">
        <v>2</v>
      </c>
      <c r="N63" s="319">
        <v>2</v>
      </c>
      <c r="O63" s="319">
        <v>2</v>
      </c>
      <c r="P63" s="319">
        <v>4</v>
      </c>
      <c r="Q63" s="319">
        <v>4</v>
      </c>
      <c r="R63" s="319"/>
      <c r="S63" s="319">
        <v>2</v>
      </c>
      <c r="T63" s="319"/>
      <c r="U63" s="319"/>
      <c r="V63" s="319">
        <v>4</v>
      </c>
      <c r="W63" s="319">
        <v>2</v>
      </c>
      <c r="X63" s="319">
        <v>2</v>
      </c>
      <c r="Y63" s="318"/>
      <c r="Z63" s="283">
        <f t="shared" si="69"/>
        <v>0</v>
      </c>
      <c r="AA63" s="316"/>
      <c r="AB63" s="317"/>
      <c r="AC63" s="283">
        <f t="shared" si="70"/>
        <v>0</v>
      </c>
      <c r="AD63" s="283">
        <f t="shared" si="71"/>
        <v>0</v>
      </c>
      <c r="AE63" s="283">
        <f t="shared" si="72"/>
        <v>0</v>
      </c>
      <c r="AF63" s="283">
        <f t="shared" si="73"/>
        <v>0</v>
      </c>
      <c r="AG63" s="283">
        <f t="shared" si="74"/>
        <v>0</v>
      </c>
      <c r="AH63" s="283">
        <f t="shared" si="75"/>
        <v>0</v>
      </c>
      <c r="AI63" s="283">
        <f t="shared" si="76"/>
        <v>0</v>
      </c>
      <c r="AJ63" s="283">
        <f t="shared" si="77"/>
        <v>0</v>
      </c>
      <c r="AK63" s="283">
        <f t="shared" si="78"/>
        <v>0</v>
      </c>
      <c r="AL63" s="283">
        <f t="shared" si="79"/>
        <v>0</v>
      </c>
      <c r="AM63" s="283">
        <f t="shared" si="80"/>
        <v>0</v>
      </c>
      <c r="AN63" s="283">
        <f t="shared" si="81"/>
        <v>0</v>
      </c>
      <c r="AO63" s="283">
        <f t="shared" si="82"/>
        <v>0</v>
      </c>
      <c r="AP63" s="283">
        <f t="shared" si="83"/>
        <v>0</v>
      </c>
      <c r="AQ63" s="283">
        <f t="shared" si="84"/>
        <v>0</v>
      </c>
      <c r="AR63" s="283">
        <f t="shared" si="85"/>
        <v>0</v>
      </c>
      <c r="AS63" s="283">
        <f t="shared" si="86"/>
        <v>0</v>
      </c>
      <c r="AT63" s="283">
        <f t="shared" si="87"/>
        <v>0</v>
      </c>
      <c r="AU63" s="283">
        <f t="shared" si="88"/>
        <v>0</v>
      </c>
      <c r="AV63" s="220"/>
    </row>
    <row r="64" spans="1:48" ht="27.6" outlineLevel="2" x14ac:dyDescent="0.3">
      <c r="A64" s="5" t="s">
        <v>614</v>
      </c>
      <c r="B64" s="219" t="s">
        <v>615</v>
      </c>
      <c r="C64" s="219" t="s">
        <v>583</v>
      </c>
      <c r="D64" s="283" t="s">
        <v>514</v>
      </c>
      <c r="E64" s="316"/>
      <c r="F64" s="284">
        <f t="shared" si="68"/>
        <v>8</v>
      </c>
      <c r="G64" s="319"/>
      <c r="H64" s="318"/>
      <c r="I64" s="318"/>
      <c r="J64" s="318"/>
      <c r="K64" s="319"/>
      <c r="L64" s="319"/>
      <c r="M64" s="319"/>
      <c r="N64" s="319"/>
      <c r="O64" s="319"/>
      <c r="P64" s="319"/>
      <c r="Q64" s="319"/>
      <c r="R64" s="319">
        <v>2</v>
      </c>
      <c r="S64" s="319"/>
      <c r="T64" s="319">
        <v>2</v>
      </c>
      <c r="U64" s="319">
        <v>4</v>
      </c>
      <c r="V64" s="319"/>
      <c r="W64" s="319"/>
      <c r="X64" s="319"/>
      <c r="Y64" s="318"/>
      <c r="Z64" s="283">
        <f t="shared" si="69"/>
        <v>0</v>
      </c>
      <c r="AA64" s="316"/>
      <c r="AB64" s="317"/>
      <c r="AC64" s="283">
        <f t="shared" si="70"/>
        <v>0</v>
      </c>
      <c r="AD64" s="283">
        <f t="shared" si="71"/>
        <v>0</v>
      </c>
      <c r="AE64" s="283">
        <f t="shared" si="72"/>
        <v>0</v>
      </c>
      <c r="AF64" s="283">
        <f t="shared" si="73"/>
        <v>0</v>
      </c>
      <c r="AG64" s="283">
        <f t="shared" si="74"/>
        <v>0</v>
      </c>
      <c r="AH64" s="283">
        <f t="shared" si="75"/>
        <v>0</v>
      </c>
      <c r="AI64" s="283">
        <f t="shared" si="76"/>
        <v>0</v>
      </c>
      <c r="AJ64" s="283">
        <f t="shared" si="77"/>
        <v>0</v>
      </c>
      <c r="AK64" s="283">
        <f t="shared" si="78"/>
        <v>0</v>
      </c>
      <c r="AL64" s="283">
        <f t="shared" si="79"/>
        <v>0</v>
      </c>
      <c r="AM64" s="283">
        <f t="shared" si="80"/>
        <v>0</v>
      </c>
      <c r="AN64" s="283">
        <f t="shared" si="81"/>
        <v>0</v>
      </c>
      <c r="AO64" s="283">
        <f t="shared" si="82"/>
        <v>0</v>
      </c>
      <c r="AP64" s="283">
        <f t="shared" si="83"/>
        <v>0</v>
      </c>
      <c r="AQ64" s="283">
        <f t="shared" si="84"/>
        <v>0</v>
      </c>
      <c r="AR64" s="283">
        <f t="shared" si="85"/>
        <v>0</v>
      </c>
      <c r="AS64" s="283">
        <f t="shared" si="86"/>
        <v>0</v>
      </c>
      <c r="AT64" s="283">
        <f t="shared" si="87"/>
        <v>0</v>
      </c>
      <c r="AU64" s="283">
        <f t="shared" si="88"/>
        <v>0</v>
      </c>
      <c r="AV64" s="220"/>
    </row>
    <row r="65" spans="1:48" outlineLevel="2" x14ac:dyDescent="0.3">
      <c r="A65" s="5" t="s">
        <v>616</v>
      </c>
      <c r="B65" s="219" t="s">
        <v>617</v>
      </c>
      <c r="C65" s="219" t="s">
        <v>583</v>
      </c>
      <c r="D65" s="283" t="s">
        <v>514</v>
      </c>
      <c r="E65" s="316"/>
      <c r="F65" s="284">
        <f t="shared" si="68"/>
        <v>12</v>
      </c>
      <c r="G65" s="319"/>
      <c r="H65" s="318"/>
      <c r="I65" s="318"/>
      <c r="J65" s="318"/>
      <c r="K65" s="319"/>
      <c r="L65" s="319"/>
      <c r="M65" s="319"/>
      <c r="N65" s="319"/>
      <c r="O65" s="319"/>
      <c r="P65" s="319"/>
      <c r="Q65" s="319">
        <v>10</v>
      </c>
      <c r="R65" s="319"/>
      <c r="S65" s="319"/>
      <c r="T65" s="319">
        <v>2</v>
      </c>
      <c r="U65" s="319"/>
      <c r="V65" s="319"/>
      <c r="W65" s="319"/>
      <c r="X65" s="319"/>
      <c r="Y65" s="318"/>
      <c r="Z65" s="283">
        <f t="shared" si="69"/>
        <v>0</v>
      </c>
      <c r="AA65" s="316"/>
      <c r="AB65" s="317"/>
      <c r="AC65" s="283">
        <f t="shared" si="70"/>
        <v>0</v>
      </c>
      <c r="AD65" s="283">
        <f t="shared" si="71"/>
        <v>0</v>
      </c>
      <c r="AE65" s="283">
        <f t="shared" si="72"/>
        <v>0</v>
      </c>
      <c r="AF65" s="283">
        <f t="shared" si="73"/>
        <v>0</v>
      </c>
      <c r="AG65" s="283">
        <f t="shared" si="74"/>
        <v>0</v>
      </c>
      <c r="AH65" s="283">
        <f t="shared" si="75"/>
        <v>0</v>
      </c>
      <c r="AI65" s="283">
        <f t="shared" si="76"/>
        <v>0</v>
      </c>
      <c r="AJ65" s="283">
        <f t="shared" si="77"/>
        <v>0</v>
      </c>
      <c r="AK65" s="283">
        <f t="shared" si="78"/>
        <v>0</v>
      </c>
      <c r="AL65" s="283">
        <f t="shared" si="79"/>
        <v>0</v>
      </c>
      <c r="AM65" s="283">
        <f t="shared" si="80"/>
        <v>0</v>
      </c>
      <c r="AN65" s="283">
        <f t="shared" si="81"/>
        <v>0</v>
      </c>
      <c r="AO65" s="283">
        <f t="shared" si="82"/>
        <v>0</v>
      </c>
      <c r="AP65" s="283">
        <f t="shared" si="83"/>
        <v>0</v>
      </c>
      <c r="AQ65" s="283">
        <f t="shared" si="84"/>
        <v>0</v>
      </c>
      <c r="AR65" s="283">
        <f t="shared" si="85"/>
        <v>0</v>
      </c>
      <c r="AS65" s="283">
        <f t="shared" si="86"/>
        <v>0</v>
      </c>
      <c r="AT65" s="283">
        <f t="shared" si="87"/>
        <v>0</v>
      </c>
      <c r="AU65" s="283">
        <f t="shared" si="88"/>
        <v>0</v>
      </c>
      <c r="AV65" s="220"/>
    </row>
    <row r="66" spans="1:48" ht="27.6" outlineLevel="2" x14ac:dyDescent="0.3">
      <c r="A66" s="5" t="s">
        <v>618</v>
      </c>
      <c r="B66" s="219" t="s">
        <v>619</v>
      </c>
      <c r="C66" s="219" t="s">
        <v>583</v>
      </c>
      <c r="D66" s="283"/>
      <c r="E66" s="316"/>
      <c r="F66" s="284">
        <f t="shared" si="68"/>
        <v>0</v>
      </c>
      <c r="G66" s="319"/>
      <c r="H66" s="318"/>
      <c r="I66" s="318"/>
      <c r="J66" s="318"/>
      <c r="K66" s="319"/>
      <c r="L66" s="319"/>
      <c r="M66" s="319"/>
      <c r="N66" s="319"/>
      <c r="O66" s="319"/>
      <c r="P66" s="319"/>
      <c r="Q66" s="319"/>
      <c r="R66" s="319"/>
      <c r="S66" s="319"/>
      <c r="T66" s="319"/>
      <c r="U66" s="319"/>
      <c r="V66" s="319"/>
      <c r="W66" s="319"/>
      <c r="X66" s="319"/>
      <c r="Y66" s="318"/>
      <c r="Z66" s="283">
        <f t="shared" si="69"/>
        <v>0</v>
      </c>
      <c r="AA66" s="316"/>
      <c r="AB66" s="317"/>
      <c r="AC66" s="283">
        <f t="shared" si="70"/>
        <v>0</v>
      </c>
      <c r="AD66" s="283">
        <f t="shared" si="71"/>
        <v>0</v>
      </c>
      <c r="AE66" s="283">
        <f t="shared" si="72"/>
        <v>0</v>
      </c>
      <c r="AF66" s="283">
        <f t="shared" si="73"/>
        <v>0</v>
      </c>
      <c r="AG66" s="283">
        <f t="shared" si="74"/>
        <v>0</v>
      </c>
      <c r="AH66" s="283">
        <f t="shared" si="75"/>
        <v>0</v>
      </c>
      <c r="AI66" s="283">
        <f t="shared" si="76"/>
        <v>0</v>
      </c>
      <c r="AJ66" s="283">
        <f t="shared" si="77"/>
        <v>0</v>
      </c>
      <c r="AK66" s="283">
        <f t="shared" si="78"/>
        <v>0</v>
      </c>
      <c r="AL66" s="283">
        <f t="shared" si="79"/>
        <v>0</v>
      </c>
      <c r="AM66" s="283">
        <f t="shared" si="80"/>
        <v>0</v>
      </c>
      <c r="AN66" s="283">
        <f t="shared" si="81"/>
        <v>0</v>
      </c>
      <c r="AO66" s="283">
        <f t="shared" si="82"/>
        <v>0</v>
      </c>
      <c r="AP66" s="283">
        <f t="shared" si="83"/>
        <v>0</v>
      </c>
      <c r="AQ66" s="283">
        <f t="shared" si="84"/>
        <v>0</v>
      </c>
      <c r="AR66" s="283">
        <f t="shared" si="85"/>
        <v>0</v>
      </c>
      <c r="AS66" s="283">
        <f t="shared" si="86"/>
        <v>0</v>
      </c>
      <c r="AT66" s="283">
        <f t="shared" si="87"/>
        <v>0</v>
      </c>
      <c r="AU66" s="283">
        <f t="shared" si="88"/>
        <v>0</v>
      </c>
      <c r="AV66" s="220"/>
    </row>
    <row r="67" spans="1:48" outlineLevel="1" x14ac:dyDescent="0.3">
      <c r="A67" s="20" t="s">
        <v>620</v>
      </c>
      <c r="B67" s="209" t="s">
        <v>621</v>
      </c>
      <c r="C67" s="209"/>
      <c r="D67" s="151" t="s">
        <v>27</v>
      </c>
      <c r="E67" s="325"/>
      <c r="F67" s="324">
        <f>SUBTOTAL(9,F68:F98)</f>
        <v>2048</v>
      </c>
      <c r="G67" s="324">
        <f t="shared" ref="G67:AU67" si="89">SUBTOTAL(9,G68:G98)</f>
        <v>24</v>
      </c>
      <c r="H67" s="324">
        <f t="shared" si="89"/>
        <v>0</v>
      </c>
      <c r="I67" s="324">
        <f t="shared" si="89"/>
        <v>0</v>
      </c>
      <c r="J67" s="324">
        <f t="shared" si="89"/>
        <v>0</v>
      </c>
      <c r="K67" s="324">
        <f t="shared" si="89"/>
        <v>82</v>
      </c>
      <c r="L67" s="324">
        <f t="shared" si="89"/>
        <v>34</v>
      </c>
      <c r="M67" s="324">
        <f t="shared" si="89"/>
        <v>44</v>
      </c>
      <c r="N67" s="324">
        <f t="shared" si="89"/>
        <v>66</v>
      </c>
      <c r="O67" s="324">
        <f t="shared" si="89"/>
        <v>132</v>
      </c>
      <c r="P67" s="324">
        <f t="shared" si="89"/>
        <v>206</v>
      </c>
      <c r="Q67" s="324">
        <f t="shared" si="89"/>
        <v>394</v>
      </c>
      <c r="R67" s="324">
        <f t="shared" si="89"/>
        <v>172</v>
      </c>
      <c r="S67" s="324">
        <f t="shared" si="89"/>
        <v>142</v>
      </c>
      <c r="T67" s="324">
        <f t="shared" si="89"/>
        <v>82</v>
      </c>
      <c r="U67" s="324">
        <f t="shared" si="89"/>
        <v>256</v>
      </c>
      <c r="V67" s="324">
        <f t="shared" si="89"/>
        <v>238</v>
      </c>
      <c r="W67" s="324">
        <f t="shared" si="89"/>
        <v>112</v>
      </c>
      <c r="X67" s="324">
        <f t="shared" si="89"/>
        <v>64</v>
      </c>
      <c r="Y67" s="324">
        <f t="shared" si="89"/>
        <v>0</v>
      </c>
      <c r="Z67" s="151">
        <f t="shared" si="89"/>
        <v>0</v>
      </c>
      <c r="AA67" s="151">
        <f t="shared" si="89"/>
        <v>0</v>
      </c>
      <c r="AB67" s="205">
        <f t="shared" si="89"/>
        <v>0</v>
      </c>
      <c r="AC67" s="151">
        <f t="shared" si="89"/>
        <v>0</v>
      </c>
      <c r="AD67" s="151">
        <f t="shared" si="89"/>
        <v>0</v>
      </c>
      <c r="AE67" s="151">
        <f t="shared" si="89"/>
        <v>0</v>
      </c>
      <c r="AF67" s="151">
        <f t="shared" si="89"/>
        <v>0</v>
      </c>
      <c r="AG67" s="151">
        <f t="shared" si="89"/>
        <v>0</v>
      </c>
      <c r="AH67" s="151">
        <f t="shared" si="89"/>
        <v>0</v>
      </c>
      <c r="AI67" s="151">
        <f t="shared" si="89"/>
        <v>0</v>
      </c>
      <c r="AJ67" s="151">
        <f t="shared" si="89"/>
        <v>0</v>
      </c>
      <c r="AK67" s="151">
        <f t="shared" si="89"/>
        <v>0</v>
      </c>
      <c r="AL67" s="151">
        <f t="shared" si="89"/>
        <v>0</v>
      </c>
      <c r="AM67" s="151">
        <f t="shared" si="89"/>
        <v>0</v>
      </c>
      <c r="AN67" s="151">
        <f t="shared" si="89"/>
        <v>0</v>
      </c>
      <c r="AO67" s="151">
        <f t="shared" si="89"/>
        <v>0</v>
      </c>
      <c r="AP67" s="151">
        <f t="shared" si="89"/>
        <v>0</v>
      </c>
      <c r="AQ67" s="151">
        <f t="shared" si="89"/>
        <v>0</v>
      </c>
      <c r="AR67" s="151">
        <f t="shared" si="89"/>
        <v>0</v>
      </c>
      <c r="AS67" s="151">
        <f t="shared" si="89"/>
        <v>0</v>
      </c>
      <c r="AT67" s="151">
        <f t="shared" si="89"/>
        <v>0</v>
      </c>
      <c r="AU67" s="151">
        <f t="shared" si="89"/>
        <v>0</v>
      </c>
      <c r="AV67" s="209"/>
    </row>
    <row r="68" spans="1:48" outlineLevel="2" x14ac:dyDescent="0.3">
      <c r="A68" s="5" t="s">
        <v>622</v>
      </c>
      <c r="B68" s="219" t="s">
        <v>597</v>
      </c>
      <c r="C68" s="219" t="s">
        <v>583</v>
      </c>
      <c r="D68" s="283" t="s">
        <v>514</v>
      </c>
      <c r="E68" s="316"/>
      <c r="F68" s="284">
        <f t="shared" ref="F68:F98" si="90">SUM(G68:Y68)</f>
        <v>93</v>
      </c>
      <c r="G68" s="319"/>
      <c r="H68" s="318"/>
      <c r="I68" s="318"/>
      <c r="J68" s="318"/>
      <c r="K68" s="319">
        <v>4</v>
      </c>
      <c r="L68" s="319">
        <v>1</v>
      </c>
      <c r="M68" s="319">
        <v>2</v>
      </c>
      <c r="N68" s="319">
        <v>5</v>
      </c>
      <c r="O68" s="319">
        <v>9</v>
      </c>
      <c r="P68" s="319">
        <v>14</v>
      </c>
      <c r="Q68" s="319">
        <v>19</v>
      </c>
      <c r="R68" s="319"/>
      <c r="S68" s="319">
        <v>9</v>
      </c>
      <c r="T68" s="319"/>
      <c r="U68" s="319"/>
      <c r="V68" s="319">
        <v>14</v>
      </c>
      <c r="W68" s="319">
        <v>7</v>
      </c>
      <c r="X68" s="319">
        <v>9</v>
      </c>
      <c r="Y68" s="318"/>
      <c r="Z68" s="283">
        <f t="shared" ref="Z68:Z98" si="91">SUM(AC68:AU68)</f>
        <v>0</v>
      </c>
      <c r="AA68" s="316"/>
      <c r="AB68" s="317"/>
      <c r="AC68" s="283">
        <f t="shared" ref="AC68:AC98" si="92">$E68*G68</f>
        <v>0</v>
      </c>
      <c r="AD68" s="283">
        <f t="shared" ref="AD68:AD98" si="93">$E68*H68</f>
        <v>0</v>
      </c>
      <c r="AE68" s="283">
        <f t="shared" ref="AE68:AE98" si="94">$E68*I68</f>
        <v>0</v>
      </c>
      <c r="AF68" s="283">
        <f t="shared" ref="AF68:AF98" si="95">$E68*J68</f>
        <v>0</v>
      </c>
      <c r="AG68" s="283">
        <f t="shared" ref="AG68:AG98" si="96">$E68*K68</f>
        <v>0</v>
      </c>
      <c r="AH68" s="283">
        <f t="shared" ref="AH68:AH98" si="97">$E68*L68</f>
        <v>0</v>
      </c>
      <c r="AI68" s="283">
        <f t="shared" ref="AI68:AI98" si="98">$E68*M68</f>
        <v>0</v>
      </c>
      <c r="AJ68" s="283">
        <f t="shared" ref="AJ68:AJ98" si="99">$E68*N68</f>
        <v>0</v>
      </c>
      <c r="AK68" s="283">
        <f t="shared" ref="AK68:AK98" si="100">$E68*O68</f>
        <v>0</v>
      </c>
      <c r="AL68" s="283">
        <f t="shared" ref="AL68:AL98" si="101">$E68*P68</f>
        <v>0</v>
      </c>
      <c r="AM68" s="283">
        <f t="shared" ref="AM68:AM98" si="102">$E68*Q68</f>
        <v>0</v>
      </c>
      <c r="AN68" s="283">
        <f t="shared" ref="AN68:AN98" si="103">$E68*R68</f>
        <v>0</v>
      </c>
      <c r="AO68" s="283">
        <f t="shared" ref="AO68:AO98" si="104">$E68*S68</f>
        <v>0</v>
      </c>
      <c r="AP68" s="283">
        <f t="shared" ref="AP68:AP98" si="105">$E68*T68</f>
        <v>0</v>
      </c>
      <c r="AQ68" s="283">
        <f t="shared" ref="AQ68:AQ98" si="106">$E68*U68</f>
        <v>0</v>
      </c>
      <c r="AR68" s="283">
        <f t="shared" ref="AR68:AR98" si="107">$E68*V68</f>
        <v>0</v>
      </c>
      <c r="AS68" s="283">
        <f t="shared" ref="AS68:AS98" si="108">$E68*W68</f>
        <v>0</v>
      </c>
      <c r="AT68" s="283">
        <f t="shared" ref="AT68:AT98" si="109">$E68*X68</f>
        <v>0</v>
      </c>
      <c r="AU68" s="283">
        <f t="shared" ref="AU68:AU98" si="110">$E68*Y68</f>
        <v>0</v>
      </c>
      <c r="AV68" s="220"/>
    </row>
    <row r="69" spans="1:48" outlineLevel="2" x14ac:dyDescent="0.3">
      <c r="A69" s="5" t="s">
        <v>623</v>
      </c>
      <c r="B69" s="219" t="s">
        <v>599</v>
      </c>
      <c r="C69" s="219" t="s">
        <v>583</v>
      </c>
      <c r="D69" s="283" t="s">
        <v>514</v>
      </c>
      <c r="E69" s="316"/>
      <c r="F69" s="284">
        <f t="shared" si="90"/>
        <v>27</v>
      </c>
      <c r="G69" s="319"/>
      <c r="H69" s="318"/>
      <c r="I69" s="318"/>
      <c r="J69" s="318"/>
      <c r="K69" s="319"/>
      <c r="L69" s="319"/>
      <c r="M69" s="319"/>
      <c r="N69" s="319"/>
      <c r="O69" s="319"/>
      <c r="P69" s="319"/>
      <c r="Q69" s="319"/>
      <c r="R69" s="319">
        <v>10</v>
      </c>
      <c r="S69" s="319"/>
      <c r="T69" s="319">
        <v>5</v>
      </c>
      <c r="U69" s="319">
        <v>12</v>
      </c>
      <c r="V69" s="319"/>
      <c r="W69" s="319"/>
      <c r="X69" s="319"/>
      <c r="Y69" s="318"/>
      <c r="Z69" s="283">
        <f t="shared" si="91"/>
        <v>0</v>
      </c>
      <c r="AA69" s="316"/>
      <c r="AB69" s="317"/>
      <c r="AC69" s="283">
        <f t="shared" si="92"/>
        <v>0</v>
      </c>
      <c r="AD69" s="283">
        <f t="shared" si="93"/>
        <v>0</v>
      </c>
      <c r="AE69" s="283">
        <f t="shared" si="94"/>
        <v>0</v>
      </c>
      <c r="AF69" s="283">
        <f t="shared" si="95"/>
        <v>0</v>
      </c>
      <c r="AG69" s="283">
        <f t="shared" si="96"/>
        <v>0</v>
      </c>
      <c r="AH69" s="283">
        <f t="shared" si="97"/>
        <v>0</v>
      </c>
      <c r="AI69" s="283">
        <f t="shared" si="98"/>
        <v>0</v>
      </c>
      <c r="AJ69" s="283">
        <f t="shared" si="99"/>
        <v>0</v>
      </c>
      <c r="AK69" s="283">
        <f t="shared" si="100"/>
        <v>0</v>
      </c>
      <c r="AL69" s="283">
        <f t="shared" si="101"/>
        <v>0</v>
      </c>
      <c r="AM69" s="283">
        <f t="shared" si="102"/>
        <v>0</v>
      </c>
      <c r="AN69" s="283">
        <f t="shared" si="103"/>
        <v>0</v>
      </c>
      <c r="AO69" s="283">
        <f t="shared" si="104"/>
        <v>0</v>
      </c>
      <c r="AP69" s="283">
        <f t="shared" si="105"/>
        <v>0</v>
      </c>
      <c r="AQ69" s="283">
        <f t="shared" si="106"/>
        <v>0</v>
      </c>
      <c r="AR69" s="283">
        <f t="shared" si="107"/>
        <v>0</v>
      </c>
      <c r="AS69" s="283">
        <f t="shared" si="108"/>
        <v>0</v>
      </c>
      <c r="AT69" s="283">
        <f t="shared" si="109"/>
        <v>0</v>
      </c>
      <c r="AU69" s="283">
        <f t="shared" si="110"/>
        <v>0</v>
      </c>
      <c r="AV69" s="220"/>
    </row>
    <row r="70" spans="1:48" outlineLevel="2" x14ac:dyDescent="0.3">
      <c r="A70" s="5" t="s">
        <v>624</v>
      </c>
      <c r="B70" s="219" t="s">
        <v>601</v>
      </c>
      <c r="C70" s="219" t="s">
        <v>583</v>
      </c>
      <c r="D70" s="283" t="s">
        <v>514</v>
      </c>
      <c r="E70" s="316"/>
      <c r="F70" s="284">
        <f t="shared" si="90"/>
        <v>35</v>
      </c>
      <c r="G70" s="319">
        <v>2</v>
      </c>
      <c r="H70" s="318"/>
      <c r="I70" s="318"/>
      <c r="J70" s="318"/>
      <c r="K70" s="319">
        <v>4</v>
      </c>
      <c r="L70" s="319">
        <v>4</v>
      </c>
      <c r="M70" s="319">
        <v>2</v>
      </c>
      <c r="N70" s="319"/>
      <c r="O70" s="319"/>
      <c r="P70" s="319"/>
      <c r="Q70" s="319">
        <v>15</v>
      </c>
      <c r="R70" s="319"/>
      <c r="S70" s="319">
        <v>1</v>
      </c>
      <c r="T70" s="319"/>
      <c r="U70" s="319"/>
      <c r="V70" s="319">
        <v>6</v>
      </c>
      <c r="W70" s="319">
        <v>1</v>
      </c>
      <c r="X70" s="319"/>
      <c r="Y70" s="318"/>
      <c r="Z70" s="283">
        <f t="shared" si="91"/>
        <v>0</v>
      </c>
      <c r="AA70" s="316"/>
      <c r="AB70" s="317"/>
      <c r="AC70" s="283">
        <f t="shared" si="92"/>
        <v>0</v>
      </c>
      <c r="AD70" s="283">
        <f t="shared" si="93"/>
        <v>0</v>
      </c>
      <c r="AE70" s="283">
        <f t="shared" si="94"/>
        <v>0</v>
      </c>
      <c r="AF70" s="283">
        <f t="shared" si="95"/>
        <v>0</v>
      </c>
      <c r="AG70" s="283">
        <f t="shared" si="96"/>
        <v>0</v>
      </c>
      <c r="AH70" s="283">
        <f t="shared" si="97"/>
        <v>0</v>
      </c>
      <c r="AI70" s="283">
        <f t="shared" si="98"/>
        <v>0</v>
      </c>
      <c r="AJ70" s="283">
        <f t="shared" si="99"/>
        <v>0</v>
      </c>
      <c r="AK70" s="283">
        <f t="shared" si="100"/>
        <v>0</v>
      </c>
      <c r="AL70" s="283">
        <f t="shared" si="101"/>
        <v>0</v>
      </c>
      <c r="AM70" s="283">
        <f t="shared" si="102"/>
        <v>0</v>
      </c>
      <c r="AN70" s="283">
        <f t="shared" si="103"/>
        <v>0</v>
      </c>
      <c r="AO70" s="283">
        <f t="shared" si="104"/>
        <v>0</v>
      </c>
      <c r="AP70" s="283">
        <f t="shared" si="105"/>
        <v>0</v>
      </c>
      <c r="AQ70" s="283">
        <f t="shared" si="106"/>
        <v>0</v>
      </c>
      <c r="AR70" s="283">
        <f t="shared" si="107"/>
        <v>0</v>
      </c>
      <c r="AS70" s="283">
        <f t="shared" si="108"/>
        <v>0</v>
      </c>
      <c r="AT70" s="283">
        <f t="shared" si="109"/>
        <v>0</v>
      </c>
      <c r="AU70" s="283">
        <f t="shared" si="110"/>
        <v>0</v>
      </c>
      <c r="AV70" s="220"/>
    </row>
    <row r="71" spans="1:48" outlineLevel="2" x14ac:dyDescent="0.3">
      <c r="A71" s="5" t="s">
        <v>625</v>
      </c>
      <c r="B71" s="219" t="s">
        <v>603</v>
      </c>
      <c r="C71" s="219" t="s">
        <v>583</v>
      </c>
      <c r="D71" s="283" t="s">
        <v>514</v>
      </c>
      <c r="E71" s="316"/>
      <c r="F71" s="284">
        <f t="shared" si="90"/>
        <v>15</v>
      </c>
      <c r="G71" s="319"/>
      <c r="H71" s="318"/>
      <c r="I71" s="318"/>
      <c r="J71" s="318"/>
      <c r="K71" s="319"/>
      <c r="L71" s="319"/>
      <c r="M71" s="319"/>
      <c r="N71" s="319"/>
      <c r="O71" s="319"/>
      <c r="P71" s="319"/>
      <c r="Q71" s="319"/>
      <c r="R71" s="319">
        <v>4</v>
      </c>
      <c r="S71" s="319"/>
      <c r="T71" s="319">
        <v>1</v>
      </c>
      <c r="U71" s="319">
        <v>10</v>
      </c>
      <c r="V71" s="319"/>
      <c r="W71" s="319"/>
      <c r="X71" s="319"/>
      <c r="Y71" s="318"/>
      <c r="Z71" s="283">
        <f t="shared" si="91"/>
        <v>0</v>
      </c>
      <c r="AA71" s="316"/>
      <c r="AB71" s="317"/>
      <c r="AC71" s="283">
        <f t="shared" si="92"/>
        <v>0</v>
      </c>
      <c r="AD71" s="283">
        <f t="shared" si="93"/>
        <v>0</v>
      </c>
      <c r="AE71" s="283">
        <f t="shared" si="94"/>
        <v>0</v>
      </c>
      <c r="AF71" s="283">
        <f t="shared" si="95"/>
        <v>0</v>
      </c>
      <c r="AG71" s="283">
        <f t="shared" si="96"/>
        <v>0</v>
      </c>
      <c r="AH71" s="283">
        <f t="shared" si="97"/>
        <v>0</v>
      </c>
      <c r="AI71" s="283">
        <f t="shared" si="98"/>
        <v>0</v>
      </c>
      <c r="AJ71" s="283">
        <f t="shared" si="99"/>
        <v>0</v>
      </c>
      <c r="AK71" s="283">
        <f t="shared" si="100"/>
        <v>0</v>
      </c>
      <c r="AL71" s="283">
        <f t="shared" si="101"/>
        <v>0</v>
      </c>
      <c r="AM71" s="283">
        <f t="shared" si="102"/>
        <v>0</v>
      </c>
      <c r="AN71" s="283">
        <f t="shared" si="103"/>
        <v>0</v>
      </c>
      <c r="AO71" s="283">
        <f t="shared" si="104"/>
        <v>0</v>
      </c>
      <c r="AP71" s="283">
        <f t="shared" si="105"/>
        <v>0</v>
      </c>
      <c r="AQ71" s="283">
        <f t="shared" si="106"/>
        <v>0</v>
      </c>
      <c r="AR71" s="283">
        <f t="shared" si="107"/>
        <v>0</v>
      </c>
      <c r="AS71" s="283">
        <f t="shared" si="108"/>
        <v>0</v>
      </c>
      <c r="AT71" s="283">
        <f t="shared" si="109"/>
        <v>0</v>
      </c>
      <c r="AU71" s="283">
        <f t="shared" si="110"/>
        <v>0</v>
      </c>
      <c r="AV71" s="220"/>
    </row>
    <row r="72" spans="1:48" outlineLevel="2" x14ac:dyDescent="0.3">
      <c r="A72" s="5" t="s">
        <v>626</v>
      </c>
      <c r="B72" s="219" t="s">
        <v>627</v>
      </c>
      <c r="C72" s="219" t="s">
        <v>583</v>
      </c>
      <c r="D72" s="283" t="s">
        <v>514</v>
      </c>
      <c r="E72" s="316"/>
      <c r="F72" s="284">
        <f t="shared" si="90"/>
        <v>0</v>
      </c>
      <c r="G72" s="319"/>
      <c r="H72" s="318"/>
      <c r="I72" s="318"/>
      <c r="J72" s="318"/>
      <c r="K72" s="319"/>
      <c r="L72" s="319"/>
      <c r="M72" s="319"/>
      <c r="N72" s="319"/>
      <c r="O72" s="319"/>
      <c r="P72" s="319"/>
      <c r="Q72" s="319"/>
      <c r="R72" s="319"/>
      <c r="S72" s="319"/>
      <c r="T72" s="319"/>
      <c r="U72" s="319"/>
      <c r="V72" s="319"/>
      <c r="W72" s="319"/>
      <c r="X72" s="319"/>
      <c r="Y72" s="318"/>
      <c r="Z72" s="283">
        <f t="shared" si="91"/>
        <v>0</v>
      </c>
      <c r="AA72" s="316"/>
      <c r="AB72" s="317"/>
      <c r="AC72" s="283">
        <f t="shared" si="92"/>
        <v>0</v>
      </c>
      <c r="AD72" s="283">
        <f t="shared" si="93"/>
        <v>0</v>
      </c>
      <c r="AE72" s="283">
        <f t="shared" si="94"/>
        <v>0</v>
      </c>
      <c r="AF72" s="283">
        <f t="shared" si="95"/>
        <v>0</v>
      </c>
      <c r="AG72" s="283">
        <f t="shared" si="96"/>
        <v>0</v>
      </c>
      <c r="AH72" s="283">
        <f t="shared" si="97"/>
        <v>0</v>
      </c>
      <c r="AI72" s="283">
        <f t="shared" si="98"/>
        <v>0</v>
      </c>
      <c r="AJ72" s="283">
        <f t="shared" si="99"/>
        <v>0</v>
      </c>
      <c r="AK72" s="283">
        <f t="shared" si="100"/>
        <v>0</v>
      </c>
      <c r="AL72" s="283">
        <f t="shared" si="101"/>
        <v>0</v>
      </c>
      <c r="AM72" s="283">
        <f t="shared" si="102"/>
        <v>0</v>
      </c>
      <c r="AN72" s="283">
        <f t="shared" si="103"/>
        <v>0</v>
      </c>
      <c r="AO72" s="283">
        <f t="shared" si="104"/>
        <v>0</v>
      </c>
      <c r="AP72" s="283">
        <f t="shared" si="105"/>
        <v>0</v>
      </c>
      <c r="AQ72" s="283">
        <f t="shared" si="106"/>
        <v>0</v>
      </c>
      <c r="AR72" s="283">
        <f t="shared" si="107"/>
        <v>0</v>
      </c>
      <c r="AS72" s="283">
        <f t="shared" si="108"/>
        <v>0</v>
      </c>
      <c r="AT72" s="283">
        <f t="shared" si="109"/>
        <v>0</v>
      </c>
      <c r="AU72" s="283">
        <f t="shared" si="110"/>
        <v>0</v>
      </c>
      <c r="AV72" s="220"/>
    </row>
    <row r="73" spans="1:48" outlineLevel="2" x14ac:dyDescent="0.3">
      <c r="A73" s="5" t="s">
        <v>628</v>
      </c>
      <c r="B73" s="219" t="s">
        <v>629</v>
      </c>
      <c r="C73" s="219" t="s">
        <v>583</v>
      </c>
      <c r="D73" s="283" t="s">
        <v>514</v>
      </c>
      <c r="E73" s="316"/>
      <c r="F73" s="284">
        <f t="shared" si="90"/>
        <v>126</v>
      </c>
      <c r="G73" s="319">
        <v>2</v>
      </c>
      <c r="H73" s="318"/>
      <c r="I73" s="318"/>
      <c r="J73" s="318"/>
      <c r="K73" s="319">
        <v>8</v>
      </c>
      <c r="L73" s="319">
        <v>3</v>
      </c>
      <c r="M73" s="319">
        <v>4</v>
      </c>
      <c r="N73" s="319">
        <v>5</v>
      </c>
      <c r="O73" s="319">
        <v>9</v>
      </c>
      <c r="P73" s="319">
        <v>14</v>
      </c>
      <c r="Q73" s="319">
        <v>34</v>
      </c>
      <c r="R73" s="319"/>
      <c r="S73" s="319">
        <v>10</v>
      </c>
      <c r="T73" s="319"/>
      <c r="U73" s="319"/>
      <c r="V73" s="319">
        <v>20</v>
      </c>
      <c r="W73" s="319">
        <v>8</v>
      </c>
      <c r="X73" s="319">
        <v>9</v>
      </c>
      <c r="Y73" s="318"/>
      <c r="Z73" s="283">
        <f t="shared" si="91"/>
        <v>0</v>
      </c>
      <c r="AA73" s="316"/>
      <c r="AB73" s="317"/>
      <c r="AC73" s="283">
        <f t="shared" si="92"/>
        <v>0</v>
      </c>
      <c r="AD73" s="283">
        <f t="shared" si="93"/>
        <v>0</v>
      </c>
      <c r="AE73" s="283">
        <f t="shared" si="94"/>
        <v>0</v>
      </c>
      <c r="AF73" s="283">
        <f t="shared" si="95"/>
        <v>0</v>
      </c>
      <c r="AG73" s="283">
        <f t="shared" si="96"/>
        <v>0</v>
      </c>
      <c r="AH73" s="283">
        <f t="shared" si="97"/>
        <v>0</v>
      </c>
      <c r="AI73" s="283">
        <f t="shared" si="98"/>
        <v>0</v>
      </c>
      <c r="AJ73" s="283">
        <f t="shared" si="99"/>
        <v>0</v>
      </c>
      <c r="AK73" s="283">
        <f t="shared" si="100"/>
        <v>0</v>
      </c>
      <c r="AL73" s="283">
        <f t="shared" si="101"/>
        <v>0</v>
      </c>
      <c r="AM73" s="283">
        <f t="shared" si="102"/>
        <v>0</v>
      </c>
      <c r="AN73" s="283">
        <f t="shared" si="103"/>
        <v>0</v>
      </c>
      <c r="AO73" s="283">
        <f t="shared" si="104"/>
        <v>0</v>
      </c>
      <c r="AP73" s="283">
        <f t="shared" si="105"/>
        <v>0</v>
      </c>
      <c r="AQ73" s="283">
        <f t="shared" si="106"/>
        <v>0</v>
      </c>
      <c r="AR73" s="283">
        <f t="shared" si="107"/>
        <v>0</v>
      </c>
      <c r="AS73" s="283">
        <f t="shared" si="108"/>
        <v>0</v>
      </c>
      <c r="AT73" s="283">
        <f t="shared" si="109"/>
        <v>0</v>
      </c>
      <c r="AU73" s="283">
        <f t="shared" si="110"/>
        <v>0</v>
      </c>
      <c r="AV73" s="220"/>
    </row>
    <row r="74" spans="1:48" ht="27.6" outlineLevel="2" x14ac:dyDescent="0.3">
      <c r="A74" s="5" t="s">
        <v>630</v>
      </c>
      <c r="B74" s="219" t="s">
        <v>631</v>
      </c>
      <c r="C74" s="219" t="s">
        <v>583</v>
      </c>
      <c r="D74" s="283" t="s">
        <v>514</v>
      </c>
      <c r="E74" s="316"/>
      <c r="F74" s="284">
        <f t="shared" si="90"/>
        <v>42</v>
      </c>
      <c r="G74" s="319"/>
      <c r="H74" s="318"/>
      <c r="I74" s="318"/>
      <c r="J74" s="318"/>
      <c r="K74" s="319"/>
      <c r="L74" s="319"/>
      <c r="M74" s="319"/>
      <c r="N74" s="319"/>
      <c r="O74" s="319"/>
      <c r="P74" s="319"/>
      <c r="Q74" s="319"/>
      <c r="R74" s="319">
        <v>14</v>
      </c>
      <c r="S74" s="319"/>
      <c r="T74" s="319">
        <v>6</v>
      </c>
      <c r="U74" s="319">
        <v>22</v>
      </c>
      <c r="V74" s="319"/>
      <c r="W74" s="319"/>
      <c r="X74" s="319"/>
      <c r="Y74" s="318"/>
      <c r="Z74" s="283">
        <f t="shared" si="91"/>
        <v>0</v>
      </c>
      <c r="AA74" s="316"/>
      <c r="AB74" s="317"/>
      <c r="AC74" s="283">
        <f t="shared" si="92"/>
        <v>0</v>
      </c>
      <c r="AD74" s="283">
        <f t="shared" si="93"/>
        <v>0</v>
      </c>
      <c r="AE74" s="283">
        <f t="shared" si="94"/>
        <v>0</v>
      </c>
      <c r="AF74" s="283">
        <f t="shared" si="95"/>
        <v>0</v>
      </c>
      <c r="AG74" s="283">
        <f t="shared" si="96"/>
        <v>0</v>
      </c>
      <c r="AH74" s="283">
        <f t="shared" si="97"/>
        <v>0</v>
      </c>
      <c r="AI74" s="283">
        <f t="shared" si="98"/>
        <v>0</v>
      </c>
      <c r="AJ74" s="283">
        <f t="shared" si="99"/>
        <v>0</v>
      </c>
      <c r="AK74" s="283">
        <f t="shared" si="100"/>
        <v>0</v>
      </c>
      <c r="AL74" s="283">
        <f t="shared" si="101"/>
        <v>0</v>
      </c>
      <c r="AM74" s="283">
        <f t="shared" si="102"/>
        <v>0</v>
      </c>
      <c r="AN74" s="283">
        <f t="shared" si="103"/>
        <v>0</v>
      </c>
      <c r="AO74" s="283">
        <f t="shared" si="104"/>
        <v>0</v>
      </c>
      <c r="AP74" s="283">
        <f t="shared" si="105"/>
        <v>0</v>
      </c>
      <c r="AQ74" s="283">
        <f t="shared" si="106"/>
        <v>0</v>
      </c>
      <c r="AR74" s="283">
        <f t="shared" si="107"/>
        <v>0</v>
      </c>
      <c r="AS74" s="283">
        <f t="shared" si="108"/>
        <v>0</v>
      </c>
      <c r="AT74" s="283">
        <f t="shared" si="109"/>
        <v>0</v>
      </c>
      <c r="AU74" s="283">
        <f t="shared" si="110"/>
        <v>0</v>
      </c>
      <c r="AV74" s="220"/>
    </row>
    <row r="75" spans="1:48" outlineLevel="2" x14ac:dyDescent="0.3">
      <c r="A75" s="5" t="s">
        <v>632</v>
      </c>
      <c r="B75" s="219" t="s">
        <v>617</v>
      </c>
      <c r="C75" s="219" t="s">
        <v>583</v>
      </c>
      <c r="D75" s="283" t="s">
        <v>514</v>
      </c>
      <c r="E75" s="316"/>
      <c r="F75" s="284">
        <f t="shared" si="90"/>
        <v>0</v>
      </c>
      <c r="G75" s="319"/>
      <c r="H75" s="318"/>
      <c r="I75" s="318"/>
      <c r="J75" s="318"/>
      <c r="K75" s="319"/>
      <c r="L75" s="319"/>
      <c r="M75" s="319"/>
      <c r="N75" s="319"/>
      <c r="O75" s="319"/>
      <c r="P75" s="319"/>
      <c r="Q75" s="319"/>
      <c r="R75" s="319"/>
      <c r="S75" s="319"/>
      <c r="T75" s="319"/>
      <c r="U75" s="319"/>
      <c r="V75" s="319"/>
      <c r="W75" s="319"/>
      <c r="X75" s="319"/>
      <c r="Y75" s="318"/>
      <c r="Z75" s="283">
        <f t="shared" si="91"/>
        <v>0</v>
      </c>
      <c r="AA75" s="316"/>
      <c r="AB75" s="317"/>
      <c r="AC75" s="283">
        <f t="shared" si="92"/>
        <v>0</v>
      </c>
      <c r="AD75" s="283">
        <f t="shared" si="93"/>
        <v>0</v>
      </c>
      <c r="AE75" s="283">
        <f t="shared" si="94"/>
        <v>0</v>
      </c>
      <c r="AF75" s="283">
        <f t="shared" si="95"/>
        <v>0</v>
      </c>
      <c r="AG75" s="283">
        <f t="shared" si="96"/>
        <v>0</v>
      </c>
      <c r="AH75" s="283">
        <f t="shared" si="97"/>
        <v>0</v>
      </c>
      <c r="AI75" s="283">
        <f t="shared" si="98"/>
        <v>0</v>
      </c>
      <c r="AJ75" s="283">
        <f t="shared" si="99"/>
        <v>0</v>
      </c>
      <c r="AK75" s="283">
        <f t="shared" si="100"/>
        <v>0</v>
      </c>
      <c r="AL75" s="283">
        <f t="shared" si="101"/>
        <v>0</v>
      </c>
      <c r="AM75" s="283">
        <f t="shared" si="102"/>
        <v>0</v>
      </c>
      <c r="AN75" s="283">
        <f t="shared" si="103"/>
        <v>0</v>
      </c>
      <c r="AO75" s="283">
        <f t="shared" si="104"/>
        <v>0</v>
      </c>
      <c r="AP75" s="283">
        <f t="shared" si="105"/>
        <v>0</v>
      </c>
      <c r="AQ75" s="283">
        <f t="shared" si="106"/>
        <v>0</v>
      </c>
      <c r="AR75" s="283">
        <f t="shared" si="107"/>
        <v>0</v>
      </c>
      <c r="AS75" s="283">
        <f t="shared" si="108"/>
        <v>0</v>
      </c>
      <c r="AT75" s="283">
        <f t="shared" si="109"/>
        <v>0</v>
      </c>
      <c r="AU75" s="283">
        <f t="shared" si="110"/>
        <v>0</v>
      </c>
      <c r="AV75" s="220"/>
    </row>
    <row r="76" spans="1:48" ht="27.6" outlineLevel="2" x14ac:dyDescent="0.3">
      <c r="A76" s="5" t="s">
        <v>633</v>
      </c>
      <c r="B76" s="219" t="s">
        <v>619</v>
      </c>
      <c r="C76" s="219" t="s">
        <v>583</v>
      </c>
      <c r="D76" s="283"/>
      <c r="E76" s="316"/>
      <c r="F76" s="284">
        <f t="shared" si="90"/>
        <v>0</v>
      </c>
      <c r="G76" s="319"/>
      <c r="H76" s="318"/>
      <c r="I76" s="318"/>
      <c r="J76" s="318"/>
      <c r="K76" s="319"/>
      <c r="L76" s="319"/>
      <c r="M76" s="319"/>
      <c r="N76" s="319"/>
      <c r="O76" s="319"/>
      <c r="P76" s="319"/>
      <c r="Q76" s="319"/>
      <c r="R76" s="319"/>
      <c r="S76" s="319"/>
      <c r="T76" s="319"/>
      <c r="U76" s="319"/>
      <c r="V76" s="319"/>
      <c r="W76" s="319"/>
      <c r="X76" s="319"/>
      <c r="Y76" s="318"/>
      <c r="Z76" s="283">
        <f t="shared" si="91"/>
        <v>0</v>
      </c>
      <c r="AA76" s="316"/>
      <c r="AB76" s="317"/>
      <c r="AC76" s="283">
        <f t="shared" si="92"/>
        <v>0</v>
      </c>
      <c r="AD76" s="283">
        <f t="shared" si="93"/>
        <v>0</v>
      </c>
      <c r="AE76" s="283">
        <f t="shared" si="94"/>
        <v>0</v>
      </c>
      <c r="AF76" s="283">
        <f t="shared" si="95"/>
        <v>0</v>
      </c>
      <c r="AG76" s="283">
        <f t="shared" si="96"/>
        <v>0</v>
      </c>
      <c r="AH76" s="283">
        <f t="shared" si="97"/>
        <v>0</v>
      </c>
      <c r="AI76" s="283">
        <f t="shared" si="98"/>
        <v>0</v>
      </c>
      <c r="AJ76" s="283">
        <f t="shared" si="99"/>
        <v>0</v>
      </c>
      <c r="AK76" s="283">
        <f t="shared" si="100"/>
        <v>0</v>
      </c>
      <c r="AL76" s="283">
        <f t="shared" si="101"/>
        <v>0</v>
      </c>
      <c r="AM76" s="283">
        <f t="shared" si="102"/>
        <v>0</v>
      </c>
      <c r="AN76" s="283">
        <f t="shared" si="103"/>
        <v>0</v>
      </c>
      <c r="AO76" s="283">
        <f t="shared" si="104"/>
        <v>0</v>
      </c>
      <c r="AP76" s="283">
        <f t="shared" si="105"/>
        <v>0</v>
      </c>
      <c r="AQ76" s="283">
        <f t="shared" si="106"/>
        <v>0</v>
      </c>
      <c r="AR76" s="283">
        <f t="shared" si="107"/>
        <v>0</v>
      </c>
      <c r="AS76" s="283">
        <f t="shared" si="108"/>
        <v>0</v>
      </c>
      <c r="AT76" s="283">
        <f t="shared" si="109"/>
        <v>0</v>
      </c>
      <c r="AU76" s="283">
        <f t="shared" si="110"/>
        <v>0</v>
      </c>
      <c r="AV76" s="220"/>
    </row>
    <row r="77" spans="1:48" outlineLevel="2" x14ac:dyDescent="0.3">
      <c r="A77" s="5" t="s">
        <v>634</v>
      </c>
      <c r="B77" s="219" t="s">
        <v>635</v>
      </c>
      <c r="C77" s="219" t="s">
        <v>583</v>
      </c>
      <c r="D77" s="283" t="s">
        <v>514</v>
      </c>
      <c r="E77" s="316"/>
      <c r="F77" s="284">
        <f t="shared" si="90"/>
        <v>190</v>
      </c>
      <c r="G77" s="319"/>
      <c r="H77" s="318"/>
      <c r="I77" s="318"/>
      <c r="J77" s="318"/>
      <c r="K77" s="319">
        <v>10</v>
      </c>
      <c r="L77" s="319">
        <v>4</v>
      </c>
      <c r="M77" s="319">
        <v>3</v>
      </c>
      <c r="N77" s="319">
        <v>7</v>
      </c>
      <c r="O77" s="319">
        <v>21</v>
      </c>
      <c r="P77" s="319">
        <v>38</v>
      </c>
      <c r="Q77" s="319">
        <v>39</v>
      </c>
      <c r="R77" s="319"/>
      <c r="S77" s="319">
        <v>25</v>
      </c>
      <c r="T77" s="319"/>
      <c r="U77" s="319"/>
      <c r="V77" s="319">
        <v>23</v>
      </c>
      <c r="W77" s="319">
        <v>12</v>
      </c>
      <c r="X77" s="319">
        <v>8</v>
      </c>
      <c r="Y77" s="318"/>
      <c r="Z77" s="283">
        <f t="shared" si="91"/>
        <v>0</v>
      </c>
      <c r="AA77" s="316"/>
      <c r="AB77" s="317"/>
      <c r="AC77" s="283">
        <f t="shared" si="92"/>
        <v>0</v>
      </c>
      <c r="AD77" s="283">
        <f t="shared" si="93"/>
        <v>0</v>
      </c>
      <c r="AE77" s="283">
        <f t="shared" si="94"/>
        <v>0</v>
      </c>
      <c r="AF77" s="283">
        <f t="shared" si="95"/>
        <v>0</v>
      </c>
      <c r="AG77" s="283">
        <f t="shared" si="96"/>
        <v>0</v>
      </c>
      <c r="AH77" s="283">
        <f t="shared" si="97"/>
        <v>0</v>
      </c>
      <c r="AI77" s="283">
        <f t="shared" si="98"/>
        <v>0</v>
      </c>
      <c r="AJ77" s="283">
        <f t="shared" si="99"/>
        <v>0</v>
      </c>
      <c r="AK77" s="283">
        <f t="shared" si="100"/>
        <v>0</v>
      </c>
      <c r="AL77" s="283">
        <f t="shared" si="101"/>
        <v>0</v>
      </c>
      <c r="AM77" s="283">
        <f t="shared" si="102"/>
        <v>0</v>
      </c>
      <c r="AN77" s="283">
        <f t="shared" si="103"/>
        <v>0</v>
      </c>
      <c r="AO77" s="283">
        <f t="shared" si="104"/>
        <v>0</v>
      </c>
      <c r="AP77" s="283">
        <f t="shared" si="105"/>
        <v>0</v>
      </c>
      <c r="AQ77" s="283">
        <f t="shared" si="106"/>
        <v>0</v>
      </c>
      <c r="AR77" s="283">
        <f t="shared" si="107"/>
        <v>0</v>
      </c>
      <c r="AS77" s="283">
        <f t="shared" si="108"/>
        <v>0</v>
      </c>
      <c r="AT77" s="283">
        <f t="shared" si="109"/>
        <v>0</v>
      </c>
      <c r="AU77" s="283">
        <f t="shared" si="110"/>
        <v>0</v>
      </c>
      <c r="AV77" s="220"/>
    </row>
    <row r="78" spans="1:48" outlineLevel="2" x14ac:dyDescent="0.3">
      <c r="A78" s="5" t="s">
        <v>636</v>
      </c>
      <c r="B78" s="219" t="s">
        <v>637</v>
      </c>
      <c r="C78" s="219" t="s">
        <v>583</v>
      </c>
      <c r="D78" s="283"/>
      <c r="E78" s="316"/>
      <c r="F78" s="284">
        <f t="shared" si="90"/>
        <v>60</v>
      </c>
      <c r="G78" s="319"/>
      <c r="H78" s="318"/>
      <c r="I78" s="318"/>
      <c r="J78" s="318"/>
      <c r="K78" s="319"/>
      <c r="L78" s="319"/>
      <c r="M78" s="319"/>
      <c r="N78" s="319"/>
      <c r="O78" s="319"/>
      <c r="P78" s="319"/>
      <c r="Q78" s="319"/>
      <c r="R78" s="319">
        <v>22</v>
      </c>
      <c r="S78" s="319"/>
      <c r="T78" s="319">
        <v>11</v>
      </c>
      <c r="U78" s="319">
        <v>27</v>
      </c>
      <c r="V78" s="319"/>
      <c r="W78" s="319"/>
      <c r="X78" s="319"/>
      <c r="Y78" s="318"/>
      <c r="Z78" s="283">
        <f t="shared" si="91"/>
        <v>0</v>
      </c>
      <c r="AA78" s="316"/>
      <c r="AB78" s="317"/>
      <c r="AC78" s="283">
        <f t="shared" si="92"/>
        <v>0</v>
      </c>
      <c r="AD78" s="283">
        <f t="shared" si="93"/>
        <v>0</v>
      </c>
      <c r="AE78" s="283">
        <f t="shared" si="94"/>
        <v>0</v>
      </c>
      <c r="AF78" s="283">
        <f t="shared" si="95"/>
        <v>0</v>
      </c>
      <c r="AG78" s="283">
        <f t="shared" si="96"/>
        <v>0</v>
      </c>
      <c r="AH78" s="283">
        <f t="shared" si="97"/>
        <v>0</v>
      </c>
      <c r="AI78" s="283">
        <f t="shared" si="98"/>
        <v>0</v>
      </c>
      <c r="AJ78" s="283">
        <f t="shared" si="99"/>
        <v>0</v>
      </c>
      <c r="AK78" s="283">
        <f t="shared" si="100"/>
        <v>0</v>
      </c>
      <c r="AL78" s="283">
        <f t="shared" si="101"/>
        <v>0</v>
      </c>
      <c r="AM78" s="283">
        <f t="shared" si="102"/>
        <v>0</v>
      </c>
      <c r="AN78" s="283">
        <f t="shared" si="103"/>
        <v>0</v>
      </c>
      <c r="AO78" s="283">
        <f t="shared" si="104"/>
        <v>0</v>
      </c>
      <c r="AP78" s="283">
        <f t="shared" si="105"/>
        <v>0</v>
      </c>
      <c r="AQ78" s="283">
        <f t="shared" si="106"/>
        <v>0</v>
      </c>
      <c r="AR78" s="283">
        <f t="shared" si="107"/>
        <v>0</v>
      </c>
      <c r="AS78" s="283">
        <f t="shared" si="108"/>
        <v>0</v>
      </c>
      <c r="AT78" s="283">
        <f t="shared" si="109"/>
        <v>0</v>
      </c>
      <c r="AU78" s="283">
        <f t="shared" si="110"/>
        <v>0</v>
      </c>
      <c r="AV78" s="220"/>
    </row>
    <row r="79" spans="1:48" outlineLevel="2" x14ac:dyDescent="0.3">
      <c r="A79" s="5" t="s">
        <v>638</v>
      </c>
      <c r="B79" s="219" t="s">
        <v>639</v>
      </c>
      <c r="C79" s="219" t="s">
        <v>583</v>
      </c>
      <c r="D79" s="283" t="s">
        <v>514</v>
      </c>
      <c r="E79" s="316"/>
      <c r="F79" s="284">
        <f t="shared" si="90"/>
        <v>250</v>
      </c>
      <c r="G79" s="319"/>
      <c r="H79" s="318"/>
      <c r="I79" s="318"/>
      <c r="J79" s="318"/>
      <c r="K79" s="319">
        <v>10</v>
      </c>
      <c r="L79" s="319">
        <v>4</v>
      </c>
      <c r="M79" s="319">
        <v>3</v>
      </c>
      <c r="N79" s="319">
        <v>7</v>
      </c>
      <c r="O79" s="319">
        <v>21</v>
      </c>
      <c r="P79" s="319">
        <v>38</v>
      </c>
      <c r="Q79" s="319">
        <v>39</v>
      </c>
      <c r="R79" s="319">
        <v>22</v>
      </c>
      <c r="S79" s="319">
        <v>25</v>
      </c>
      <c r="T79" s="319">
        <v>11</v>
      </c>
      <c r="U79" s="319">
        <v>27</v>
      </c>
      <c r="V79" s="319">
        <v>23</v>
      </c>
      <c r="W79" s="319">
        <v>12</v>
      </c>
      <c r="X79" s="319">
        <v>8</v>
      </c>
      <c r="Y79" s="318"/>
      <c r="Z79" s="283">
        <f t="shared" si="91"/>
        <v>0</v>
      </c>
      <c r="AA79" s="316"/>
      <c r="AB79" s="317"/>
      <c r="AC79" s="283">
        <f t="shared" si="92"/>
        <v>0</v>
      </c>
      <c r="AD79" s="283">
        <f t="shared" si="93"/>
        <v>0</v>
      </c>
      <c r="AE79" s="283">
        <f t="shared" si="94"/>
        <v>0</v>
      </c>
      <c r="AF79" s="283">
        <f t="shared" si="95"/>
        <v>0</v>
      </c>
      <c r="AG79" s="283">
        <f t="shared" si="96"/>
        <v>0</v>
      </c>
      <c r="AH79" s="283">
        <f t="shared" si="97"/>
        <v>0</v>
      </c>
      <c r="AI79" s="283">
        <f t="shared" si="98"/>
        <v>0</v>
      </c>
      <c r="AJ79" s="283">
        <f t="shared" si="99"/>
        <v>0</v>
      </c>
      <c r="AK79" s="283">
        <f t="shared" si="100"/>
        <v>0</v>
      </c>
      <c r="AL79" s="283">
        <f t="shared" si="101"/>
        <v>0</v>
      </c>
      <c r="AM79" s="283">
        <f t="shared" si="102"/>
        <v>0</v>
      </c>
      <c r="AN79" s="283">
        <f t="shared" si="103"/>
        <v>0</v>
      </c>
      <c r="AO79" s="283">
        <f t="shared" si="104"/>
        <v>0</v>
      </c>
      <c r="AP79" s="283">
        <f t="shared" si="105"/>
        <v>0</v>
      </c>
      <c r="AQ79" s="283">
        <f t="shared" si="106"/>
        <v>0</v>
      </c>
      <c r="AR79" s="283">
        <f t="shared" si="107"/>
        <v>0</v>
      </c>
      <c r="AS79" s="283">
        <f t="shared" si="108"/>
        <v>0</v>
      </c>
      <c r="AT79" s="283">
        <f t="shared" si="109"/>
        <v>0</v>
      </c>
      <c r="AU79" s="283">
        <f t="shared" si="110"/>
        <v>0</v>
      </c>
      <c r="AV79" s="220"/>
    </row>
    <row r="80" spans="1:48" outlineLevel="2" x14ac:dyDescent="0.3">
      <c r="A80" s="5" t="s">
        <v>640</v>
      </c>
      <c r="B80" s="219" t="s">
        <v>641</v>
      </c>
      <c r="C80" s="219" t="s">
        <v>583</v>
      </c>
      <c r="D80" s="283" t="s">
        <v>514</v>
      </c>
      <c r="E80" s="316"/>
      <c r="F80" s="284">
        <f t="shared" si="90"/>
        <v>70</v>
      </c>
      <c r="G80" s="319">
        <v>2</v>
      </c>
      <c r="H80" s="318"/>
      <c r="I80" s="318"/>
      <c r="J80" s="318"/>
      <c r="K80" s="319">
        <v>2</v>
      </c>
      <c r="L80" s="319">
        <v>1</v>
      </c>
      <c r="M80" s="319">
        <v>2</v>
      </c>
      <c r="N80" s="319">
        <v>3</v>
      </c>
      <c r="O80" s="319">
        <v>3</v>
      </c>
      <c r="P80" s="319">
        <v>6</v>
      </c>
      <c r="Q80" s="319">
        <v>24</v>
      </c>
      <c r="R80" s="319"/>
      <c r="S80" s="319">
        <v>2</v>
      </c>
      <c r="T80" s="319"/>
      <c r="U80" s="319"/>
      <c r="V80" s="319">
        <v>14</v>
      </c>
      <c r="W80" s="319">
        <v>11</v>
      </c>
      <c r="X80" s="319"/>
      <c r="Y80" s="318"/>
      <c r="Z80" s="283">
        <f t="shared" si="91"/>
        <v>0</v>
      </c>
      <c r="AA80" s="316"/>
      <c r="AB80" s="317"/>
      <c r="AC80" s="283">
        <f t="shared" si="92"/>
        <v>0</v>
      </c>
      <c r="AD80" s="283">
        <f t="shared" si="93"/>
        <v>0</v>
      </c>
      <c r="AE80" s="283">
        <f t="shared" si="94"/>
        <v>0</v>
      </c>
      <c r="AF80" s="283">
        <f t="shared" si="95"/>
        <v>0</v>
      </c>
      <c r="AG80" s="283">
        <f t="shared" si="96"/>
        <v>0</v>
      </c>
      <c r="AH80" s="283">
        <f t="shared" si="97"/>
        <v>0</v>
      </c>
      <c r="AI80" s="283">
        <f t="shared" si="98"/>
        <v>0</v>
      </c>
      <c r="AJ80" s="283">
        <f t="shared" si="99"/>
        <v>0</v>
      </c>
      <c r="AK80" s="283">
        <f t="shared" si="100"/>
        <v>0</v>
      </c>
      <c r="AL80" s="283">
        <f t="shared" si="101"/>
        <v>0</v>
      </c>
      <c r="AM80" s="283">
        <f t="shared" si="102"/>
        <v>0</v>
      </c>
      <c r="AN80" s="283">
        <f t="shared" si="103"/>
        <v>0</v>
      </c>
      <c r="AO80" s="283">
        <f t="shared" si="104"/>
        <v>0</v>
      </c>
      <c r="AP80" s="283">
        <f t="shared" si="105"/>
        <v>0</v>
      </c>
      <c r="AQ80" s="283">
        <f t="shared" si="106"/>
        <v>0</v>
      </c>
      <c r="AR80" s="283">
        <f t="shared" si="107"/>
        <v>0</v>
      </c>
      <c r="AS80" s="283">
        <f t="shared" si="108"/>
        <v>0</v>
      </c>
      <c r="AT80" s="283">
        <f t="shared" si="109"/>
        <v>0</v>
      </c>
      <c r="AU80" s="283">
        <f t="shared" si="110"/>
        <v>0</v>
      </c>
      <c r="AV80" s="220"/>
    </row>
    <row r="81" spans="1:48" outlineLevel="2" x14ac:dyDescent="0.3">
      <c r="A81" s="5" t="s">
        <v>642</v>
      </c>
      <c r="B81" s="219" t="s">
        <v>643</v>
      </c>
      <c r="C81" s="219" t="s">
        <v>583</v>
      </c>
      <c r="D81" s="283" t="s">
        <v>514</v>
      </c>
      <c r="E81" s="316"/>
      <c r="F81" s="284">
        <f t="shared" si="90"/>
        <v>30</v>
      </c>
      <c r="G81" s="319"/>
      <c r="H81" s="318"/>
      <c r="I81" s="318"/>
      <c r="J81" s="318"/>
      <c r="K81" s="319"/>
      <c r="L81" s="319"/>
      <c r="M81" s="319"/>
      <c r="N81" s="319"/>
      <c r="O81" s="319"/>
      <c r="P81" s="319"/>
      <c r="Q81" s="319"/>
      <c r="R81" s="319">
        <v>13</v>
      </c>
      <c r="S81" s="319"/>
      <c r="T81" s="319">
        <v>1</v>
      </c>
      <c r="U81" s="319">
        <v>16</v>
      </c>
      <c r="V81" s="319"/>
      <c r="W81" s="319"/>
      <c r="X81" s="319"/>
      <c r="Y81" s="318"/>
      <c r="Z81" s="283">
        <f t="shared" si="91"/>
        <v>0</v>
      </c>
      <c r="AA81" s="316"/>
      <c r="AB81" s="317"/>
      <c r="AC81" s="283">
        <f t="shared" si="92"/>
        <v>0</v>
      </c>
      <c r="AD81" s="283">
        <f t="shared" si="93"/>
        <v>0</v>
      </c>
      <c r="AE81" s="283">
        <f t="shared" si="94"/>
        <v>0</v>
      </c>
      <c r="AF81" s="283">
        <f t="shared" si="95"/>
        <v>0</v>
      </c>
      <c r="AG81" s="283">
        <f t="shared" si="96"/>
        <v>0</v>
      </c>
      <c r="AH81" s="283">
        <f t="shared" si="97"/>
        <v>0</v>
      </c>
      <c r="AI81" s="283">
        <f t="shared" si="98"/>
        <v>0</v>
      </c>
      <c r="AJ81" s="283">
        <f t="shared" si="99"/>
        <v>0</v>
      </c>
      <c r="AK81" s="283">
        <f t="shared" si="100"/>
        <v>0</v>
      </c>
      <c r="AL81" s="283">
        <f t="shared" si="101"/>
        <v>0</v>
      </c>
      <c r="AM81" s="283">
        <f t="shared" si="102"/>
        <v>0</v>
      </c>
      <c r="AN81" s="283">
        <f t="shared" si="103"/>
        <v>0</v>
      </c>
      <c r="AO81" s="283">
        <f t="shared" si="104"/>
        <v>0</v>
      </c>
      <c r="AP81" s="283">
        <f t="shared" si="105"/>
        <v>0</v>
      </c>
      <c r="AQ81" s="283">
        <f t="shared" si="106"/>
        <v>0</v>
      </c>
      <c r="AR81" s="283">
        <f t="shared" si="107"/>
        <v>0</v>
      </c>
      <c r="AS81" s="283">
        <f t="shared" si="108"/>
        <v>0</v>
      </c>
      <c r="AT81" s="283">
        <f t="shared" si="109"/>
        <v>0</v>
      </c>
      <c r="AU81" s="283">
        <f t="shared" si="110"/>
        <v>0</v>
      </c>
      <c r="AV81" s="220"/>
    </row>
    <row r="82" spans="1:48" outlineLevel="2" x14ac:dyDescent="0.3">
      <c r="A82" s="5" t="s">
        <v>644</v>
      </c>
      <c r="B82" s="219" t="s">
        <v>645</v>
      </c>
      <c r="C82" s="219" t="s">
        <v>583</v>
      </c>
      <c r="D82" s="283" t="s">
        <v>514</v>
      </c>
      <c r="E82" s="316"/>
      <c r="F82" s="284">
        <f t="shared" si="90"/>
        <v>100</v>
      </c>
      <c r="G82" s="319">
        <v>2</v>
      </c>
      <c r="H82" s="318"/>
      <c r="I82" s="318"/>
      <c r="J82" s="318"/>
      <c r="K82" s="319">
        <v>2</v>
      </c>
      <c r="L82" s="319">
        <v>1</v>
      </c>
      <c r="M82" s="319">
        <v>2</v>
      </c>
      <c r="N82" s="319">
        <v>3</v>
      </c>
      <c r="O82" s="319">
        <v>3</v>
      </c>
      <c r="P82" s="319">
        <v>6</v>
      </c>
      <c r="Q82" s="319">
        <v>24</v>
      </c>
      <c r="R82" s="319">
        <v>13</v>
      </c>
      <c r="S82" s="319">
        <v>2</v>
      </c>
      <c r="T82" s="319">
        <v>1</v>
      </c>
      <c r="U82" s="319">
        <v>16</v>
      </c>
      <c r="V82" s="319">
        <v>14</v>
      </c>
      <c r="W82" s="319">
        <v>11</v>
      </c>
      <c r="X82" s="319"/>
      <c r="Y82" s="318"/>
      <c r="Z82" s="283">
        <f t="shared" si="91"/>
        <v>0</v>
      </c>
      <c r="AA82" s="316"/>
      <c r="AB82" s="317"/>
      <c r="AC82" s="283">
        <f t="shared" si="92"/>
        <v>0</v>
      </c>
      <c r="AD82" s="283">
        <f t="shared" si="93"/>
        <v>0</v>
      </c>
      <c r="AE82" s="283">
        <f t="shared" si="94"/>
        <v>0</v>
      </c>
      <c r="AF82" s="283">
        <f t="shared" si="95"/>
        <v>0</v>
      </c>
      <c r="AG82" s="283">
        <f t="shared" si="96"/>
        <v>0</v>
      </c>
      <c r="AH82" s="283">
        <f t="shared" si="97"/>
        <v>0</v>
      </c>
      <c r="AI82" s="283">
        <f t="shared" si="98"/>
        <v>0</v>
      </c>
      <c r="AJ82" s="283">
        <f t="shared" si="99"/>
        <v>0</v>
      </c>
      <c r="AK82" s="283">
        <f t="shared" si="100"/>
        <v>0</v>
      </c>
      <c r="AL82" s="283">
        <f t="shared" si="101"/>
        <v>0</v>
      </c>
      <c r="AM82" s="283">
        <f t="shared" si="102"/>
        <v>0</v>
      </c>
      <c r="AN82" s="283">
        <f t="shared" si="103"/>
        <v>0</v>
      </c>
      <c r="AO82" s="283">
        <f t="shared" si="104"/>
        <v>0</v>
      </c>
      <c r="AP82" s="283">
        <f t="shared" si="105"/>
        <v>0</v>
      </c>
      <c r="AQ82" s="283">
        <f t="shared" si="106"/>
        <v>0</v>
      </c>
      <c r="AR82" s="283">
        <f t="shared" si="107"/>
        <v>0</v>
      </c>
      <c r="AS82" s="283">
        <f t="shared" si="108"/>
        <v>0</v>
      </c>
      <c r="AT82" s="283">
        <f t="shared" si="109"/>
        <v>0</v>
      </c>
      <c r="AU82" s="283">
        <f t="shared" si="110"/>
        <v>0</v>
      </c>
      <c r="AV82" s="220"/>
    </row>
    <row r="83" spans="1:48" outlineLevel="2" x14ac:dyDescent="0.3">
      <c r="A83" s="5" t="s">
        <v>646</v>
      </c>
      <c r="B83" s="219" t="s">
        <v>647</v>
      </c>
      <c r="C83" s="219" t="s">
        <v>583</v>
      </c>
      <c r="D83" s="283" t="s">
        <v>514</v>
      </c>
      <c r="E83" s="316"/>
      <c r="F83" s="284">
        <f t="shared" si="90"/>
        <v>92</v>
      </c>
      <c r="G83" s="319"/>
      <c r="H83" s="318"/>
      <c r="I83" s="318"/>
      <c r="J83" s="318"/>
      <c r="K83" s="319">
        <v>4</v>
      </c>
      <c r="L83" s="319">
        <v>1</v>
      </c>
      <c r="M83" s="319">
        <v>0</v>
      </c>
      <c r="N83" s="319"/>
      <c r="O83" s="319">
        <v>10</v>
      </c>
      <c r="P83" s="319">
        <v>17</v>
      </c>
      <c r="Q83" s="319">
        <v>20</v>
      </c>
      <c r="R83" s="319"/>
      <c r="S83" s="319">
        <v>12</v>
      </c>
      <c r="T83" s="319"/>
      <c r="U83" s="319"/>
      <c r="V83" s="319">
        <v>15</v>
      </c>
      <c r="W83" s="319">
        <v>10</v>
      </c>
      <c r="X83" s="319">
        <v>3</v>
      </c>
      <c r="Y83" s="318"/>
      <c r="Z83" s="283">
        <f t="shared" si="91"/>
        <v>0</v>
      </c>
      <c r="AA83" s="316"/>
      <c r="AB83" s="317"/>
      <c r="AC83" s="283">
        <f t="shared" si="92"/>
        <v>0</v>
      </c>
      <c r="AD83" s="283">
        <f t="shared" si="93"/>
        <v>0</v>
      </c>
      <c r="AE83" s="283">
        <f t="shared" si="94"/>
        <v>0</v>
      </c>
      <c r="AF83" s="283">
        <f t="shared" si="95"/>
        <v>0</v>
      </c>
      <c r="AG83" s="283">
        <f t="shared" si="96"/>
        <v>0</v>
      </c>
      <c r="AH83" s="283">
        <f t="shared" si="97"/>
        <v>0</v>
      </c>
      <c r="AI83" s="283">
        <f t="shared" si="98"/>
        <v>0</v>
      </c>
      <c r="AJ83" s="283">
        <f t="shared" si="99"/>
        <v>0</v>
      </c>
      <c r="AK83" s="283">
        <f t="shared" si="100"/>
        <v>0</v>
      </c>
      <c r="AL83" s="283">
        <f t="shared" si="101"/>
        <v>0</v>
      </c>
      <c r="AM83" s="283">
        <f t="shared" si="102"/>
        <v>0</v>
      </c>
      <c r="AN83" s="283">
        <f t="shared" si="103"/>
        <v>0</v>
      </c>
      <c r="AO83" s="283">
        <f t="shared" si="104"/>
        <v>0</v>
      </c>
      <c r="AP83" s="283">
        <f t="shared" si="105"/>
        <v>0</v>
      </c>
      <c r="AQ83" s="283">
        <f t="shared" si="106"/>
        <v>0</v>
      </c>
      <c r="AR83" s="283">
        <f t="shared" si="107"/>
        <v>0</v>
      </c>
      <c r="AS83" s="283">
        <f t="shared" si="108"/>
        <v>0</v>
      </c>
      <c r="AT83" s="283">
        <f t="shared" si="109"/>
        <v>0</v>
      </c>
      <c r="AU83" s="283">
        <f t="shared" si="110"/>
        <v>0</v>
      </c>
      <c r="AV83" s="220"/>
    </row>
    <row r="84" spans="1:48" ht="27.6" outlineLevel="2" x14ac:dyDescent="0.3">
      <c r="A84" s="5" t="s">
        <v>648</v>
      </c>
      <c r="B84" s="219" t="s">
        <v>649</v>
      </c>
      <c r="C84" s="219" t="s">
        <v>583</v>
      </c>
      <c r="D84" s="283"/>
      <c r="E84" s="316"/>
      <c r="F84" s="284">
        <f t="shared" si="90"/>
        <v>27</v>
      </c>
      <c r="G84" s="319"/>
      <c r="H84" s="318"/>
      <c r="I84" s="318"/>
      <c r="J84" s="318"/>
      <c r="K84" s="319"/>
      <c r="L84" s="319"/>
      <c r="M84" s="319"/>
      <c r="N84" s="319"/>
      <c r="O84" s="319"/>
      <c r="P84" s="319"/>
      <c r="Q84" s="319"/>
      <c r="R84" s="319">
        <v>10</v>
      </c>
      <c r="S84" s="319"/>
      <c r="T84" s="319">
        <v>7</v>
      </c>
      <c r="U84" s="319">
        <v>10</v>
      </c>
      <c r="V84" s="319"/>
      <c r="W84" s="319"/>
      <c r="X84" s="319"/>
      <c r="Y84" s="318"/>
      <c r="Z84" s="283">
        <f t="shared" si="91"/>
        <v>0</v>
      </c>
      <c r="AA84" s="316"/>
      <c r="AB84" s="317"/>
      <c r="AC84" s="283">
        <f t="shared" si="92"/>
        <v>0</v>
      </c>
      <c r="AD84" s="283">
        <f t="shared" si="93"/>
        <v>0</v>
      </c>
      <c r="AE84" s="283">
        <f t="shared" si="94"/>
        <v>0</v>
      </c>
      <c r="AF84" s="283">
        <f t="shared" si="95"/>
        <v>0</v>
      </c>
      <c r="AG84" s="283">
        <f t="shared" si="96"/>
        <v>0</v>
      </c>
      <c r="AH84" s="283">
        <f t="shared" si="97"/>
        <v>0</v>
      </c>
      <c r="AI84" s="283">
        <f t="shared" si="98"/>
        <v>0</v>
      </c>
      <c r="AJ84" s="283">
        <f t="shared" si="99"/>
        <v>0</v>
      </c>
      <c r="AK84" s="283">
        <f t="shared" si="100"/>
        <v>0</v>
      </c>
      <c r="AL84" s="283">
        <f t="shared" si="101"/>
        <v>0</v>
      </c>
      <c r="AM84" s="283">
        <f t="shared" si="102"/>
        <v>0</v>
      </c>
      <c r="AN84" s="283">
        <f t="shared" si="103"/>
        <v>0</v>
      </c>
      <c r="AO84" s="283">
        <f t="shared" si="104"/>
        <v>0</v>
      </c>
      <c r="AP84" s="283">
        <f t="shared" si="105"/>
        <v>0</v>
      </c>
      <c r="AQ84" s="283">
        <f t="shared" si="106"/>
        <v>0</v>
      </c>
      <c r="AR84" s="283">
        <f t="shared" si="107"/>
        <v>0</v>
      </c>
      <c r="AS84" s="283">
        <f t="shared" si="108"/>
        <v>0</v>
      </c>
      <c r="AT84" s="283">
        <f t="shared" si="109"/>
        <v>0</v>
      </c>
      <c r="AU84" s="283">
        <f t="shared" si="110"/>
        <v>0</v>
      </c>
      <c r="AV84" s="220"/>
    </row>
    <row r="85" spans="1:48" outlineLevel="2" x14ac:dyDescent="0.3">
      <c r="A85" s="5" t="s">
        <v>650</v>
      </c>
      <c r="B85" s="219" t="s">
        <v>651</v>
      </c>
      <c r="C85" s="219" t="s">
        <v>583</v>
      </c>
      <c r="D85" s="283" t="s">
        <v>514</v>
      </c>
      <c r="E85" s="316"/>
      <c r="F85" s="284">
        <f t="shared" si="90"/>
        <v>119</v>
      </c>
      <c r="G85" s="319"/>
      <c r="H85" s="318"/>
      <c r="I85" s="318"/>
      <c r="J85" s="318"/>
      <c r="K85" s="319">
        <v>4</v>
      </c>
      <c r="L85" s="319">
        <v>1</v>
      </c>
      <c r="M85" s="319">
        <v>0</v>
      </c>
      <c r="N85" s="319"/>
      <c r="O85" s="319">
        <v>10</v>
      </c>
      <c r="P85" s="319">
        <v>17</v>
      </c>
      <c r="Q85" s="319">
        <v>20</v>
      </c>
      <c r="R85" s="319">
        <v>10</v>
      </c>
      <c r="S85" s="319">
        <v>12</v>
      </c>
      <c r="T85" s="319">
        <v>7</v>
      </c>
      <c r="U85" s="319">
        <v>10</v>
      </c>
      <c r="V85" s="319">
        <v>15</v>
      </c>
      <c r="W85" s="319">
        <v>10</v>
      </c>
      <c r="X85" s="319">
        <v>3</v>
      </c>
      <c r="Y85" s="318"/>
      <c r="Z85" s="283">
        <f t="shared" si="91"/>
        <v>0</v>
      </c>
      <c r="AA85" s="316"/>
      <c r="AB85" s="317"/>
      <c r="AC85" s="283">
        <f t="shared" si="92"/>
        <v>0</v>
      </c>
      <c r="AD85" s="283">
        <f t="shared" si="93"/>
        <v>0</v>
      </c>
      <c r="AE85" s="283">
        <f t="shared" si="94"/>
        <v>0</v>
      </c>
      <c r="AF85" s="283">
        <f t="shared" si="95"/>
        <v>0</v>
      </c>
      <c r="AG85" s="283">
        <f t="shared" si="96"/>
        <v>0</v>
      </c>
      <c r="AH85" s="283">
        <f t="shared" si="97"/>
        <v>0</v>
      </c>
      <c r="AI85" s="283">
        <f t="shared" si="98"/>
        <v>0</v>
      </c>
      <c r="AJ85" s="283">
        <f t="shared" si="99"/>
        <v>0</v>
      </c>
      <c r="AK85" s="283">
        <f t="shared" si="100"/>
        <v>0</v>
      </c>
      <c r="AL85" s="283">
        <f t="shared" si="101"/>
        <v>0</v>
      </c>
      <c r="AM85" s="283">
        <f t="shared" si="102"/>
        <v>0</v>
      </c>
      <c r="AN85" s="283">
        <f t="shared" si="103"/>
        <v>0</v>
      </c>
      <c r="AO85" s="283">
        <f t="shared" si="104"/>
        <v>0</v>
      </c>
      <c r="AP85" s="283">
        <f t="shared" si="105"/>
        <v>0</v>
      </c>
      <c r="AQ85" s="283">
        <f t="shared" si="106"/>
        <v>0</v>
      </c>
      <c r="AR85" s="283">
        <f t="shared" si="107"/>
        <v>0</v>
      </c>
      <c r="AS85" s="283">
        <f t="shared" si="108"/>
        <v>0</v>
      </c>
      <c r="AT85" s="283">
        <f t="shared" si="109"/>
        <v>0</v>
      </c>
      <c r="AU85" s="283">
        <f t="shared" si="110"/>
        <v>0</v>
      </c>
      <c r="AV85" s="220"/>
    </row>
    <row r="86" spans="1:48" outlineLevel="2" x14ac:dyDescent="0.3">
      <c r="A86" s="5" t="s">
        <v>652</v>
      </c>
      <c r="B86" s="219" t="s">
        <v>653</v>
      </c>
      <c r="C86" s="219" t="s">
        <v>583</v>
      </c>
      <c r="D86" s="283" t="s">
        <v>514</v>
      </c>
      <c r="E86" s="316"/>
      <c r="F86" s="284">
        <f t="shared" si="90"/>
        <v>62</v>
      </c>
      <c r="G86" s="319">
        <v>2</v>
      </c>
      <c r="H86" s="318"/>
      <c r="I86" s="318"/>
      <c r="J86" s="318"/>
      <c r="K86" s="319">
        <v>4</v>
      </c>
      <c r="L86" s="319">
        <v>2</v>
      </c>
      <c r="M86" s="319">
        <v>4</v>
      </c>
      <c r="N86" s="319">
        <v>10</v>
      </c>
      <c r="O86" s="319">
        <v>2</v>
      </c>
      <c r="P86" s="319">
        <v>4</v>
      </c>
      <c r="Q86" s="319">
        <v>18</v>
      </c>
      <c r="R86" s="319"/>
      <c r="S86" s="319">
        <v>2</v>
      </c>
      <c r="T86" s="319"/>
      <c r="U86" s="319"/>
      <c r="V86" s="319">
        <v>8</v>
      </c>
      <c r="W86" s="319">
        <v>6</v>
      </c>
      <c r="X86" s="319"/>
      <c r="Y86" s="318"/>
      <c r="Z86" s="283">
        <f t="shared" si="91"/>
        <v>0</v>
      </c>
      <c r="AA86" s="316"/>
      <c r="AB86" s="317"/>
      <c r="AC86" s="283">
        <f t="shared" si="92"/>
        <v>0</v>
      </c>
      <c r="AD86" s="283">
        <f t="shared" si="93"/>
        <v>0</v>
      </c>
      <c r="AE86" s="283">
        <f t="shared" si="94"/>
        <v>0</v>
      </c>
      <c r="AF86" s="283">
        <f t="shared" si="95"/>
        <v>0</v>
      </c>
      <c r="AG86" s="283">
        <f t="shared" si="96"/>
        <v>0</v>
      </c>
      <c r="AH86" s="283">
        <f t="shared" si="97"/>
        <v>0</v>
      </c>
      <c r="AI86" s="283">
        <f t="shared" si="98"/>
        <v>0</v>
      </c>
      <c r="AJ86" s="283">
        <f t="shared" si="99"/>
        <v>0</v>
      </c>
      <c r="AK86" s="283">
        <f t="shared" si="100"/>
        <v>0</v>
      </c>
      <c r="AL86" s="283">
        <f t="shared" si="101"/>
        <v>0</v>
      </c>
      <c r="AM86" s="283">
        <f t="shared" si="102"/>
        <v>0</v>
      </c>
      <c r="AN86" s="283">
        <f t="shared" si="103"/>
        <v>0</v>
      </c>
      <c r="AO86" s="283">
        <f t="shared" si="104"/>
        <v>0</v>
      </c>
      <c r="AP86" s="283">
        <f t="shared" si="105"/>
        <v>0</v>
      </c>
      <c r="AQ86" s="283">
        <f t="shared" si="106"/>
        <v>0</v>
      </c>
      <c r="AR86" s="283">
        <f t="shared" si="107"/>
        <v>0</v>
      </c>
      <c r="AS86" s="283">
        <f t="shared" si="108"/>
        <v>0</v>
      </c>
      <c r="AT86" s="283">
        <f t="shared" si="109"/>
        <v>0</v>
      </c>
      <c r="AU86" s="283">
        <f t="shared" si="110"/>
        <v>0</v>
      </c>
      <c r="AV86" s="220"/>
    </row>
    <row r="87" spans="1:48" ht="27.6" outlineLevel="2" x14ac:dyDescent="0.3">
      <c r="A87" s="5" t="s">
        <v>654</v>
      </c>
      <c r="B87" s="219" t="s">
        <v>655</v>
      </c>
      <c r="C87" s="219" t="s">
        <v>583</v>
      </c>
      <c r="D87" s="283" t="s">
        <v>514</v>
      </c>
      <c r="E87" s="316"/>
      <c r="F87" s="284">
        <f t="shared" si="90"/>
        <v>19</v>
      </c>
      <c r="G87" s="319"/>
      <c r="H87" s="318"/>
      <c r="I87" s="318"/>
      <c r="J87" s="318"/>
      <c r="K87" s="319"/>
      <c r="L87" s="319"/>
      <c r="M87" s="319"/>
      <c r="N87" s="319"/>
      <c r="O87" s="319"/>
      <c r="P87" s="319"/>
      <c r="Q87" s="319"/>
      <c r="R87" s="319">
        <v>6</v>
      </c>
      <c r="S87" s="319"/>
      <c r="T87" s="319">
        <v>1</v>
      </c>
      <c r="U87" s="319">
        <v>12</v>
      </c>
      <c r="V87" s="319"/>
      <c r="W87" s="319"/>
      <c r="X87" s="319"/>
      <c r="Y87" s="318"/>
      <c r="Z87" s="283">
        <f t="shared" si="91"/>
        <v>0</v>
      </c>
      <c r="AA87" s="316"/>
      <c r="AB87" s="317"/>
      <c r="AC87" s="283">
        <f t="shared" si="92"/>
        <v>0</v>
      </c>
      <c r="AD87" s="283">
        <f t="shared" si="93"/>
        <v>0</v>
      </c>
      <c r="AE87" s="283">
        <f t="shared" si="94"/>
        <v>0</v>
      </c>
      <c r="AF87" s="283">
        <f t="shared" si="95"/>
        <v>0</v>
      </c>
      <c r="AG87" s="283">
        <f t="shared" si="96"/>
        <v>0</v>
      </c>
      <c r="AH87" s="283">
        <f t="shared" si="97"/>
        <v>0</v>
      </c>
      <c r="AI87" s="283">
        <f t="shared" si="98"/>
        <v>0</v>
      </c>
      <c r="AJ87" s="283">
        <f t="shared" si="99"/>
        <v>0</v>
      </c>
      <c r="AK87" s="283">
        <f t="shared" si="100"/>
        <v>0</v>
      </c>
      <c r="AL87" s="283">
        <f t="shared" si="101"/>
        <v>0</v>
      </c>
      <c r="AM87" s="283">
        <f t="shared" si="102"/>
        <v>0</v>
      </c>
      <c r="AN87" s="283">
        <f t="shared" si="103"/>
        <v>0</v>
      </c>
      <c r="AO87" s="283">
        <f t="shared" si="104"/>
        <v>0</v>
      </c>
      <c r="AP87" s="283">
        <f t="shared" si="105"/>
        <v>0</v>
      </c>
      <c r="AQ87" s="283">
        <f t="shared" si="106"/>
        <v>0</v>
      </c>
      <c r="AR87" s="283">
        <f t="shared" si="107"/>
        <v>0</v>
      </c>
      <c r="AS87" s="283">
        <f t="shared" si="108"/>
        <v>0</v>
      </c>
      <c r="AT87" s="283">
        <f t="shared" si="109"/>
        <v>0</v>
      </c>
      <c r="AU87" s="283">
        <f t="shared" si="110"/>
        <v>0</v>
      </c>
      <c r="AV87" s="220"/>
    </row>
    <row r="88" spans="1:48" outlineLevel="2" x14ac:dyDescent="0.3">
      <c r="A88" s="5" t="s">
        <v>656</v>
      </c>
      <c r="B88" s="219" t="s">
        <v>657</v>
      </c>
      <c r="C88" s="219" t="s">
        <v>583</v>
      </c>
      <c r="D88" s="283" t="s">
        <v>514</v>
      </c>
      <c r="E88" s="316"/>
      <c r="F88" s="284">
        <f t="shared" si="90"/>
        <v>81</v>
      </c>
      <c r="G88" s="319">
        <v>2</v>
      </c>
      <c r="H88" s="318"/>
      <c r="I88" s="318"/>
      <c r="J88" s="318"/>
      <c r="K88" s="319">
        <v>4</v>
      </c>
      <c r="L88" s="319">
        <v>2</v>
      </c>
      <c r="M88" s="319">
        <v>4</v>
      </c>
      <c r="N88" s="319">
        <v>10</v>
      </c>
      <c r="O88" s="319">
        <v>2</v>
      </c>
      <c r="P88" s="319">
        <v>4</v>
      </c>
      <c r="Q88" s="319">
        <v>18</v>
      </c>
      <c r="R88" s="319">
        <v>6</v>
      </c>
      <c r="S88" s="319">
        <v>2</v>
      </c>
      <c r="T88" s="319">
        <v>1</v>
      </c>
      <c r="U88" s="319">
        <v>12</v>
      </c>
      <c r="V88" s="319">
        <v>8</v>
      </c>
      <c r="W88" s="319">
        <v>6</v>
      </c>
      <c r="X88" s="319"/>
      <c r="Y88" s="318"/>
      <c r="Z88" s="283">
        <f t="shared" si="91"/>
        <v>0</v>
      </c>
      <c r="AA88" s="316"/>
      <c r="AB88" s="317"/>
      <c r="AC88" s="283">
        <f t="shared" si="92"/>
        <v>0</v>
      </c>
      <c r="AD88" s="283">
        <f t="shared" si="93"/>
        <v>0</v>
      </c>
      <c r="AE88" s="283">
        <f t="shared" si="94"/>
        <v>0</v>
      </c>
      <c r="AF88" s="283">
        <f t="shared" si="95"/>
        <v>0</v>
      </c>
      <c r="AG88" s="283">
        <f t="shared" si="96"/>
        <v>0</v>
      </c>
      <c r="AH88" s="283">
        <f t="shared" si="97"/>
        <v>0</v>
      </c>
      <c r="AI88" s="283">
        <f t="shared" si="98"/>
        <v>0</v>
      </c>
      <c r="AJ88" s="283">
        <f t="shared" si="99"/>
        <v>0</v>
      </c>
      <c r="AK88" s="283">
        <f t="shared" si="100"/>
        <v>0</v>
      </c>
      <c r="AL88" s="283">
        <f t="shared" si="101"/>
        <v>0</v>
      </c>
      <c r="AM88" s="283">
        <f t="shared" si="102"/>
        <v>0</v>
      </c>
      <c r="AN88" s="283">
        <f t="shared" si="103"/>
        <v>0</v>
      </c>
      <c r="AO88" s="283">
        <f t="shared" si="104"/>
        <v>0</v>
      </c>
      <c r="AP88" s="283">
        <f t="shared" si="105"/>
        <v>0</v>
      </c>
      <c r="AQ88" s="283">
        <f t="shared" si="106"/>
        <v>0</v>
      </c>
      <c r="AR88" s="283">
        <f t="shared" si="107"/>
        <v>0</v>
      </c>
      <c r="AS88" s="283">
        <f t="shared" si="108"/>
        <v>0</v>
      </c>
      <c r="AT88" s="283">
        <f t="shared" si="109"/>
        <v>0</v>
      </c>
      <c r="AU88" s="283">
        <f t="shared" si="110"/>
        <v>0</v>
      </c>
      <c r="AV88" s="220"/>
    </row>
    <row r="89" spans="1:48" outlineLevel="2" x14ac:dyDescent="0.3">
      <c r="A89" s="5" t="s">
        <v>658</v>
      </c>
      <c r="B89" s="219" t="s">
        <v>659</v>
      </c>
      <c r="C89" s="219" t="s">
        <v>583</v>
      </c>
      <c r="D89" s="283" t="s">
        <v>514</v>
      </c>
      <c r="E89" s="316"/>
      <c r="F89" s="284">
        <f t="shared" si="90"/>
        <v>175</v>
      </c>
      <c r="G89" s="319">
        <v>2</v>
      </c>
      <c r="H89" s="318"/>
      <c r="I89" s="318"/>
      <c r="J89" s="318"/>
      <c r="K89" s="319">
        <v>11</v>
      </c>
      <c r="L89" s="319">
        <v>4</v>
      </c>
      <c r="M89" s="319">
        <v>7</v>
      </c>
      <c r="N89" s="319">
        <v>6</v>
      </c>
      <c r="O89" s="319">
        <v>14</v>
      </c>
      <c r="P89" s="319">
        <v>19</v>
      </c>
      <c r="Q89" s="319">
        <v>50</v>
      </c>
      <c r="R89" s="319"/>
      <c r="S89" s="319">
        <v>15</v>
      </c>
      <c r="T89" s="319"/>
      <c r="U89" s="319"/>
      <c r="V89" s="319">
        <v>31</v>
      </c>
      <c r="W89" s="319">
        <v>7</v>
      </c>
      <c r="X89" s="319">
        <v>9</v>
      </c>
      <c r="Y89" s="318"/>
      <c r="Z89" s="283">
        <f t="shared" si="91"/>
        <v>0</v>
      </c>
      <c r="AA89" s="316"/>
      <c r="AB89" s="317"/>
      <c r="AC89" s="283">
        <f t="shared" si="92"/>
        <v>0</v>
      </c>
      <c r="AD89" s="283">
        <f t="shared" si="93"/>
        <v>0</v>
      </c>
      <c r="AE89" s="283">
        <f t="shared" si="94"/>
        <v>0</v>
      </c>
      <c r="AF89" s="283">
        <f t="shared" si="95"/>
        <v>0</v>
      </c>
      <c r="AG89" s="283">
        <f t="shared" si="96"/>
        <v>0</v>
      </c>
      <c r="AH89" s="283">
        <f t="shared" si="97"/>
        <v>0</v>
      </c>
      <c r="AI89" s="283">
        <f t="shared" si="98"/>
        <v>0</v>
      </c>
      <c r="AJ89" s="283">
        <f t="shared" si="99"/>
        <v>0</v>
      </c>
      <c r="AK89" s="283">
        <f t="shared" si="100"/>
        <v>0</v>
      </c>
      <c r="AL89" s="283">
        <f t="shared" si="101"/>
        <v>0</v>
      </c>
      <c r="AM89" s="283">
        <f t="shared" si="102"/>
        <v>0</v>
      </c>
      <c r="AN89" s="283">
        <f t="shared" si="103"/>
        <v>0</v>
      </c>
      <c r="AO89" s="283">
        <f t="shared" si="104"/>
        <v>0</v>
      </c>
      <c r="AP89" s="283">
        <f t="shared" si="105"/>
        <v>0</v>
      </c>
      <c r="AQ89" s="283">
        <f t="shared" si="106"/>
        <v>0</v>
      </c>
      <c r="AR89" s="283">
        <f t="shared" si="107"/>
        <v>0</v>
      </c>
      <c r="AS89" s="283">
        <f t="shared" si="108"/>
        <v>0</v>
      </c>
      <c r="AT89" s="283">
        <f t="shared" si="109"/>
        <v>0</v>
      </c>
      <c r="AU89" s="283">
        <f t="shared" si="110"/>
        <v>0</v>
      </c>
      <c r="AV89" s="220"/>
    </row>
    <row r="90" spans="1:48" ht="27.6" outlineLevel="2" x14ac:dyDescent="0.3">
      <c r="A90" s="5" t="s">
        <v>660</v>
      </c>
      <c r="B90" s="219" t="s">
        <v>661</v>
      </c>
      <c r="C90" s="219" t="s">
        <v>583</v>
      </c>
      <c r="D90" s="283" t="s">
        <v>514</v>
      </c>
      <c r="E90" s="316"/>
      <c r="F90" s="284">
        <f t="shared" si="90"/>
        <v>60</v>
      </c>
      <c r="G90" s="319"/>
      <c r="H90" s="318"/>
      <c r="I90" s="318"/>
      <c r="J90" s="318"/>
      <c r="K90" s="319"/>
      <c r="L90" s="319"/>
      <c r="M90" s="319"/>
      <c r="N90" s="319"/>
      <c r="O90" s="319"/>
      <c r="P90" s="319"/>
      <c r="Q90" s="319"/>
      <c r="R90" s="319">
        <v>16</v>
      </c>
      <c r="S90" s="319"/>
      <c r="T90" s="319">
        <v>8</v>
      </c>
      <c r="U90" s="319">
        <v>36</v>
      </c>
      <c r="V90" s="319"/>
      <c r="W90" s="319"/>
      <c r="X90" s="319"/>
      <c r="Y90" s="318"/>
      <c r="Z90" s="283">
        <f t="shared" si="91"/>
        <v>0</v>
      </c>
      <c r="AA90" s="316"/>
      <c r="AB90" s="317"/>
      <c r="AC90" s="283">
        <f t="shared" si="92"/>
        <v>0</v>
      </c>
      <c r="AD90" s="283">
        <f t="shared" si="93"/>
        <v>0</v>
      </c>
      <c r="AE90" s="283">
        <f t="shared" si="94"/>
        <v>0</v>
      </c>
      <c r="AF90" s="283">
        <f t="shared" si="95"/>
        <v>0</v>
      </c>
      <c r="AG90" s="283">
        <f t="shared" si="96"/>
        <v>0</v>
      </c>
      <c r="AH90" s="283">
        <f t="shared" si="97"/>
        <v>0</v>
      </c>
      <c r="AI90" s="283">
        <f t="shared" si="98"/>
        <v>0</v>
      </c>
      <c r="AJ90" s="283">
        <f t="shared" si="99"/>
        <v>0</v>
      </c>
      <c r="AK90" s="283">
        <f t="shared" si="100"/>
        <v>0</v>
      </c>
      <c r="AL90" s="283">
        <f t="shared" si="101"/>
        <v>0</v>
      </c>
      <c r="AM90" s="283">
        <f t="shared" si="102"/>
        <v>0</v>
      </c>
      <c r="AN90" s="283">
        <f t="shared" si="103"/>
        <v>0</v>
      </c>
      <c r="AO90" s="283">
        <f t="shared" si="104"/>
        <v>0</v>
      </c>
      <c r="AP90" s="283">
        <f t="shared" si="105"/>
        <v>0</v>
      </c>
      <c r="AQ90" s="283">
        <f t="shared" si="106"/>
        <v>0</v>
      </c>
      <c r="AR90" s="283">
        <f t="shared" si="107"/>
        <v>0</v>
      </c>
      <c r="AS90" s="283">
        <f t="shared" si="108"/>
        <v>0</v>
      </c>
      <c r="AT90" s="283">
        <f t="shared" si="109"/>
        <v>0</v>
      </c>
      <c r="AU90" s="283">
        <f t="shared" si="110"/>
        <v>0</v>
      </c>
      <c r="AV90" s="220"/>
    </row>
    <row r="91" spans="1:48" outlineLevel="2" x14ac:dyDescent="0.3">
      <c r="A91" s="5" t="s">
        <v>662</v>
      </c>
      <c r="B91" s="219" t="s">
        <v>663</v>
      </c>
      <c r="C91" s="219" t="s">
        <v>583</v>
      </c>
      <c r="D91" s="283" t="s">
        <v>514</v>
      </c>
      <c r="E91" s="316"/>
      <c r="F91" s="284">
        <f t="shared" si="90"/>
        <v>235</v>
      </c>
      <c r="G91" s="319">
        <v>2</v>
      </c>
      <c r="H91" s="318"/>
      <c r="I91" s="318"/>
      <c r="J91" s="318"/>
      <c r="K91" s="319">
        <v>11</v>
      </c>
      <c r="L91" s="319">
        <v>4</v>
      </c>
      <c r="M91" s="319">
        <v>7</v>
      </c>
      <c r="N91" s="319">
        <v>6</v>
      </c>
      <c r="O91" s="319">
        <v>14</v>
      </c>
      <c r="P91" s="319">
        <v>19</v>
      </c>
      <c r="Q91" s="319">
        <v>50</v>
      </c>
      <c r="R91" s="319">
        <v>16</v>
      </c>
      <c r="S91" s="319">
        <v>15</v>
      </c>
      <c r="T91" s="319">
        <v>8</v>
      </c>
      <c r="U91" s="319">
        <v>36</v>
      </c>
      <c r="V91" s="319">
        <v>31</v>
      </c>
      <c r="W91" s="319">
        <v>7</v>
      </c>
      <c r="X91" s="319">
        <v>9</v>
      </c>
      <c r="Y91" s="318"/>
      <c r="Z91" s="283">
        <f t="shared" si="91"/>
        <v>0</v>
      </c>
      <c r="AA91" s="316"/>
      <c r="AB91" s="317"/>
      <c r="AC91" s="283">
        <f t="shared" si="92"/>
        <v>0</v>
      </c>
      <c r="AD91" s="283">
        <f t="shared" si="93"/>
        <v>0</v>
      </c>
      <c r="AE91" s="283">
        <f t="shared" si="94"/>
        <v>0</v>
      </c>
      <c r="AF91" s="283">
        <f t="shared" si="95"/>
        <v>0</v>
      </c>
      <c r="AG91" s="283">
        <f t="shared" si="96"/>
        <v>0</v>
      </c>
      <c r="AH91" s="283">
        <f t="shared" si="97"/>
        <v>0</v>
      </c>
      <c r="AI91" s="283">
        <f t="shared" si="98"/>
        <v>0</v>
      </c>
      <c r="AJ91" s="283">
        <f t="shared" si="99"/>
        <v>0</v>
      </c>
      <c r="AK91" s="283">
        <f t="shared" si="100"/>
        <v>0</v>
      </c>
      <c r="AL91" s="283">
        <f t="shared" si="101"/>
        <v>0</v>
      </c>
      <c r="AM91" s="283">
        <f t="shared" si="102"/>
        <v>0</v>
      </c>
      <c r="AN91" s="283">
        <f t="shared" si="103"/>
        <v>0</v>
      </c>
      <c r="AO91" s="283">
        <f t="shared" si="104"/>
        <v>0</v>
      </c>
      <c r="AP91" s="283">
        <f t="shared" si="105"/>
        <v>0</v>
      </c>
      <c r="AQ91" s="283">
        <f t="shared" si="106"/>
        <v>0</v>
      </c>
      <c r="AR91" s="283">
        <f t="shared" si="107"/>
        <v>0</v>
      </c>
      <c r="AS91" s="283">
        <f t="shared" si="108"/>
        <v>0</v>
      </c>
      <c r="AT91" s="283">
        <f t="shared" si="109"/>
        <v>0</v>
      </c>
      <c r="AU91" s="283">
        <f t="shared" si="110"/>
        <v>0</v>
      </c>
      <c r="AV91" s="220"/>
    </row>
    <row r="92" spans="1:48" outlineLevel="2" x14ac:dyDescent="0.3">
      <c r="A92" s="5" t="s">
        <v>664</v>
      </c>
      <c r="B92" s="219" t="s">
        <v>665</v>
      </c>
      <c r="C92" s="219" t="s">
        <v>583</v>
      </c>
      <c r="D92" s="283" t="s">
        <v>514</v>
      </c>
      <c r="E92" s="316"/>
      <c r="F92" s="284">
        <f t="shared" si="90"/>
        <v>27</v>
      </c>
      <c r="G92" s="319">
        <v>2</v>
      </c>
      <c r="H92" s="318"/>
      <c r="I92" s="318"/>
      <c r="J92" s="318"/>
      <c r="K92" s="319">
        <v>2</v>
      </c>
      <c r="L92" s="319">
        <v>1</v>
      </c>
      <c r="M92" s="319">
        <v>1</v>
      </c>
      <c r="N92" s="319">
        <v>1</v>
      </c>
      <c r="O92" s="319">
        <v>3</v>
      </c>
      <c r="P92" s="319">
        <v>2</v>
      </c>
      <c r="Q92" s="319">
        <v>5</v>
      </c>
      <c r="R92" s="319"/>
      <c r="S92" s="319">
        <v>2</v>
      </c>
      <c r="T92" s="319"/>
      <c r="U92" s="319"/>
      <c r="V92" s="319">
        <v>4</v>
      </c>
      <c r="W92" s="319">
        <v>1</v>
      </c>
      <c r="X92" s="319">
        <v>3</v>
      </c>
      <c r="Y92" s="318"/>
      <c r="Z92" s="283">
        <f t="shared" si="91"/>
        <v>0</v>
      </c>
      <c r="AA92" s="316"/>
      <c r="AB92" s="317"/>
      <c r="AC92" s="283">
        <f t="shared" si="92"/>
        <v>0</v>
      </c>
      <c r="AD92" s="283">
        <f t="shared" si="93"/>
        <v>0</v>
      </c>
      <c r="AE92" s="283">
        <f t="shared" si="94"/>
        <v>0</v>
      </c>
      <c r="AF92" s="283">
        <f t="shared" si="95"/>
        <v>0</v>
      </c>
      <c r="AG92" s="283">
        <f t="shared" si="96"/>
        <v>0</v>
      </c>
      <c r="AH92" s="283">
        <f t="shared" si="97"/>
        <v>0</v>
      </c>
      <c r="AI92" s="283">
        <f t="shared" si="98"/>
        <v>0</v>
      </c>
      <c r="AJ92" s="283">
        <f t="shared" si="99"/>
        <v>0</v>
      </c>
      <c r="AK92" s="283">
        <f t="shared" si="100"/>
        <v>0</v>
      </c>
      <c r="AL92" s="283">
        <f t="shared" si="101"/>
        <v>0</v>
      </c>
      <c r="AM92" s="283">
        <f t="shared" si="102"/>
        <v>0</v>
      </c>
      <c r="AN92" s="283">
        <f t="shared" si="103"/>
        <v>0</v>
      </c>
      <c r="AO92" s="283">
        <f t="shared" si="104"/>
        <v>0</v>
      </c>
      <c r="AP92" s="283">
        <f t="shared" si="105"/>
        <v>0</v>
      </c>
      <c r="AQ92" s="283">
        <f t="shared" si="106"/>
        <v>0</v>
      </c>
      <c r="AR92" s="283">
        <f t="shared" si="107"/>
        <v>0</v>
      </c>
      <c r="AS92" s="283">
        <f t="shared" si="108"/>
        <v>0</v>
      </c>
      <c r="AT92" s="283">
        <f t="shared" si="109"/>
        <v>0</v>
      </c>
      <c r="AU92" s="283">
        <f t="shared" si="110"/>
        <v>0</v>
      </c>
      <c r="AV92" s="220"/>
    </row>
    <row r="93" spans="1:48" outlineLevel="2" x14ac:dyDescent="0.3">
      <c r="A93" s="5" t="s">
        <v>666</v>
      </c>
      <c r="B93" s="219" t="s">
        <v>667</v>
      </c>
      <c r="C93" s="219" t="s">
        <v>583</v>
      </c>
      <c r="D93" s="283" t="s">
        <v>514</v>
      </c>
      <c r="E93" s="316"/>
      <c r="F93" s="284">
        <f t="shared" si="90"/>
        <v>9</v>
      </c>
      <c r="G93" s="319"/>
      <c r="H93" s="318"/>
      <c r="I93" s="318"/>
      <c r="J93" s="318"/>
      <c r="K93" s="319"/>
      <c r="L93" s="319"/>
      <c r="M93" s="319"/>
      <c r="N93" s="319"/>
      <c r="O93" s="319"/>
      <c r="P93" s="319"/>
      <c r="Q93" s="319"/>
      <c r="R93" s="319">
        <v>4</v>
      </c>
      <c r="S93" s="319"/>
      <c r="T93" s="319">
        <v>3</v>
      </c>
      <c r="U93" s="319">
        <v>2</v>
      </c>
      <c r="V93" s="319"/>
      <c r="W93" s="319"/>
      <c r="X93" s="319"/>
      <c r="Y93" s="318"/>
      <c r="Z93" s="283">
        <f t="shared" si="91"/>
        <v>0</v>
      </c>
      <c r="AA93" s="316"/>
      <c r="AB93" s="317"/>
      <c r="AC93" s="283">
        <f t="shared" si="92"/>
        <v>0</v>
      </c>
      <c r="AD93" s="283">
        <f t="shared" si="93"/>
        <v>0</v>
      </c>
      <c r="AE93" s="283">
        <f t="shared" si="94"/>
        <v>0</v>
      </c>
      <c r="AF93" s="283">
        <f t="shared" si="95"/>
        <v>0</v>
      </c>
      <c r="AG93" s="283">
        <f t="shared" si="96"/>
        <v>0</v>
      </c>
      <c r="AH93" s="283">
        <f t="shared" si="97"/>
        <v>0</v>
      </c>
      <c r="AI93" s="283">
        <f t="shared" si="98"/>
        <v>0</v>
      </c>
      <c r="AJ93" s="283">
        <f t="shared" si="99"/>
        <v>0</v>
      </c>
      <c r="AK93" s="283">
        <f t="shared" si="100"/>
        <v>0</v>
      </c>
      <c r="AL93" s="283">
        <f t="shared" si="101"/>
        <v>0</v>
      </c>
      <c r="AM93" s="283">
        <f t="shared" si="102"/>
        <v>0</v>
      </c>
      <c r="AN93" s="283">
        <f t="shared" si="103"/>
        <v>0</v>
      </c>
      <c r="AO93" s="283">
        <f t="shared" si="104"/>
        <v>0</v>
      </c>
      <c r="AP93" s="283">
        <f t="shared" si="105"/>
        <v>0</v>
      </c>
      <c r="AQ93" s="283">
        <f t="shared" si="106"/>
        <v>0</v>
      </c>
      <c r="AR93" s="283">
        <f t="shared" si="107"/>
        <v>0</v>
      </c>
      <c r="AS93" s="283">
        <f t="shared" si="108"/>
        <v>0</v>
      </c>
      <c r="AT93" s="283">
        <f t="shared" si="109"/>
        <v>0</v>
      </c>
      <c r="AU93" s="283">
        <f t="shared" si="110"/>
        <v>0</v>
      </c>
      <c r="AV93" s="220"/>
    </row>
    <row r="94" spans="1:48" outlineLevel="2" x14ac:dyDescent="0.3">
      <c r="A94" s="5" t="s">
        <v>668</v>
      </c>
      <c r="B94" s="219" t="s">
        <v>669</v>
      </c>
      <c r="C94" s="219" t="s">
        <v>583</v>
      </c>
      <c r="D94" s="283" t="s">
        <v>514</v>
      </c>
      <c r="E94" s="316"/>
      <c r="F94" s="284">
        <f t="shared" si="90"/>
        <v>36</v>
      </c>
      <c r="G94" s="319">
        <v>2</v>
      </c>
      <c r="H94" s="318"/>
      <c r="I94" s="318"/>
      <c r="J94" s="318"/>
      <c r="K94" s="319">
        <v>2</v>
      </c>
      <c r="L94" s="319">
        <v>1</v>
      </c>
      <c r="M94" s="319">
        <v>1</v>
      </c>
      <c r="N94" s="319">
        <v>1</v>
      </c>
      <c r="O94" s="319">
        <v>3</v>
      </c>
      <c r="P94" s="319">
        <v>2</v>
      </c>
      <c r="Q94" s="319">
        <v>5</v>
      </c>
      <c r="R94" s="319">
        <v>4</v>
      </c>
      <c r="S94" s="319">
        <v>2</v>
      </c>
      <c r="T94" s="319">
        <v>3</v>
      </c>
      <c r="U94" s="319">
        <v>2</v>
      </c>
      <c r="V94" s="319">
        <v>4</v>
      </c>
      <c r="W94" s="319">
        <v>1</v>
      </c>
      <c r="X94" s="319">
        <v>3</v>
      </c>
      <c r="Y94" s="318"/>
      <c r="Z94" s="283">
        <f t="shared" si="91"/>
        <v>0</v>
      </c>
      <c r="AA94" s="316"/>
      <c r="AB94" s="317"/>
      <c r="AC94" s="283">
        <f t="shared" si="92"/>
        <v>0</v>
      </c>
      <c r="AD94" s="283">
        <f t="shared" si="93"/>
        <v>0</v>
      </c>
      <c r="AE94" s="283">
        <f t="shared" si="94"/>
        <v>0</v>
      </c>
      <c r="AF94" s="283">
        <f t="shared" si="95"/>
        <v>0</v>
      </c>
      <c r="AG94" s="283">
        <f t="shared" si="96"/>
        <v>0</v>
      </c>
      <c r="AH94" s="283">
        <f t="shared" si="97"/>
        <v>0</v>
      </c>
      <c r="AI94" s="283">
        <f t="shared" si="98"/>
        <v>0</v>
      </c>
      <c r="AJ94" s="283">
        <f t="shared" si="99"/>
        <v>0</v>
      </c>
      <c r="AK94" s="283">
        <f t="shared" si="100"/>
        <v>0</v>
      </c>
      <c r="AL94" s="283">
        <f t="shared" si="101"/>
        <v>0</v>
      </c>
      <c r="AM94" s="283">
        <f t="shared" si="102"/>
        <v>0</v>
      </c>
      <c r="AN94" s="283">
        <f t="shared" si="103"/>
        <v>0</v>
      </c>
      <c r="AO94" s="283">
        <f t="shared" si="104"/>
        <v>0</v>
      </c>
      <c r="AP94" s="283">
        <f t="shared" si="105"/>
        <v>0</v>
      </c>
      <c r="AQ94" s="283">
        <f t="shared" si="106"/>
        <v>0</v>
      </c>
      <c r="AR94" s="283">
        <f t="shared" si="107"/>
        <v>0</v>
      </c>
      <c r="AS94" s="283">
        <f t="shared" si="108"/>
        <v>0</v>
      </c>
      <c r="AT94" s="283">
        <f t="shared" si="109"/>
        <v>0</v>
      </c>
      <c r="AU94" s="283">
        <f t="shared" si="110"/>
        <v>0</v>
      </c>
      <c r="AV94" s="220"/>
    </row>
    <row r="95" spans="1:48" outlineLevel="2" x14ac:dyDescent="0.3">
      <c r="A95" s="5" t="s">
        <v>670</v>
      </c>
      <c r="B95" s="219" t="s">
        <v>671</v>
      </c>
      <c r="C95" s="219" t="s">
        <v>583</v>
      </c>
      <c r="D95" s="283" t="s">
        <v>514</v>
      </c>
      <c r="E95" s="316"/>
      <c r="F95" s="284">
        <f t="shared" si="90"/>
        <v>26</v>
      </c>
      <c r="G95" s="319">
        <v>2</v>
      </c>
      <c r="H95" s="318"/>
      <c r="I95" s="318"/>
      <c r="J95" s="318"/>
      <c r="K95" s="319"/>
      <c r="L95" s="319"/>
      <c r="M95" s="319">
        <v>1</v>
      </c>
      <c r="N95" s="319">
        <v>1</v>
      </c>
      <c r="O95" s="319">
        <v>4</v>
      </c>
      <c r="P95" s="319">
        <v>3</v>
      </c>
      <c r="Q95" s="319">
        <v>7</v>
      </c>
      <c r="R95" s="319"/>
      <c r="S95" s="319">
        <v>3</v>
      </c>
      <c r="T95" s="319"/>
      <c r="U95" s="319"/>
      <c r="V95" s="319">
        <v>4</v>
      </c>
      <c r="W95" s="319">
        <v>1</v>
      </c>
      <c r="X95" s="319"/>
      <c r="Y95" s="318"/>
      <c r="Z95" s="283">
        <f t="shared" si="91"/>
        <v>0</v>
      </c>
      <c r="AA95" s="316"/>
      <c r="AB95" s="317"/>
      <c r="AC95" s="283">
        <f t="shared" si="92"/>
        <v>0</v>
      </c>
      <c r="AD95" s="283">
        <f t="shared" si="93"/>
        <v>0</v>
      </c>
      <c r="AE95" s="283">
        <f t="shared" si="94"/>
        <v>0</v>
      </c>
      <c r="AF95" s="283">
        <f t="shared" si="95"/>
        <v>0</v>
      </c>
      <c r="AG95" s="283">
        <f t="shared" si="96"/>
        <v>0</v>
      </c>
      <c r="AH95" s="283">
        <f t="shared" si="97"/>
        <v>0</v>
      </c>
      <c r="AI95" s="283">
        <f t="shared" si="98"/>
        <v>0</v>
      </c>
      <c r="AJ95" s="283">
        <f t="shared" si="99"/>
        <v>0</v>
      </c>
      <c r="AK95" s="283">
        <f t="shared" si="100"/>
        <v>0</v>
      </c>
      <c r="AL95" s="283">
        <f t="shared" si="101"/>
        <v>0</v>
      </c>
      <c r="AM95" s="283">
        <f t="shared" si="102"/>
        <v>0</v>
      </c>
      <c r="AN95" s="283">
        <f t="shared" si="103"/>
        <v>0</v>
      </c>
      <c r="AO95" s="283">
        <f t="shared" si="104"/>
        <v>0</v>
      </c>
      <c r="AP95" s="283">
        <f t="shared" si="105"/>
        <v>0</v>
      </c>
      <c r="AQ95" s="283">
        <f t="shared" si="106"/>
        <v>0</v>
      </c>
      <c r="AR95" s="283">
        <f t="shared" si="107"/>
        <v>0</v>
      </c>
      <c r="AS95" s="283">
        <f t="shared" si="108"/>
        <v>0</v>
      </c>
      <c r="AT95" s="283">
        <f t="shared" si="109"/>
        <v>0</v>
      </c>
      <c r="AU95" s="283">
        <f t="shared" si="110"/>
        <v>0</v>
      </c>
      <c r="AV95" s="220"/>
    </row>
    <row r="96" spans="1:48" ht="27.6" outlineLevel="2" x14ac:dyDescent="0.3">
      <c r="A96" s="5" t="s">
        <v>672</v>
      </c>
      <c r="B96" s="219" t="s">
        <v>673</v>
      </c>
      <c r="C96" s="219" t="s">
        <v>583</v>
      </c>
      <c r="D96" s="283" t="s">
        <v>514</v>
      </c>
      <c r="E96" s="316"/>
      <c r="F96" s="284">
        <f t="shared" si="90"/>
        <v>8</v>
      </c>
      <c r="G96" s="319"/>
      <c r="H96" s="318"/>
      <c r="I96" s="318"/>
      <c r="J96" s="318"/>
      <c r="K96" s="319"/>
      <c r="L96" s="319"/>
      <c r="M96" s="319"/>
      <c r="N96" s="319"/>
      <c r="O96" s="319"/>
      <c r="P96" s="319"/>
      <c r="Q96" s="319"/>
      <c r="R96" s="319">
        <v>1</v>
      </c>
      <c r="S96" s="319"/>
      <c r="T96" s="319">
        <v>4</v>
      </c>
      <c r="U96" s="319">
        <v>3</v>
      </c>
      <c r="V96" s="319"/>
      <c r="W96" s="319"/>
      <c r="X96" s="319"/>
      <c r="Y96" s="318"/>
      <c r="Z96" s="283">
        <f t="shared" si="91"/>
        <v>0</v>
      </c>
      <c r="AA96" s="316"/>
      <c r="AB96" s="317"/>
      <c r="AC96" s="283">
        <f t="shared" si="92"/>
        <v>0</v>
      </c>
      <c r="AD96" s="283">
        <f t="shared" si="93"/>
        <v>0</v>
      </c>
      <c r="AE96" s="283">
        <f t="shared" si="94"/>
        <v>0</v>
      </c>
      <c r="AF96" s="283">
        <f t="shared" si="95"/>
        <v>0</v>
      </c>
      <c r="AG96" s="283">
        <f t="shared" si="96"/>
        <v>0</v>
      </c>
      <c r="AH96" s="283">
        <f t="shared" si="97"/>
        <v>0</v>
      </c>
      <c r="AI96" s="283">
        <f t="shared" si="98"/>
        <v>0</v>
      </c>
      <c r="AJ96" s="283">
        <f t="shared" si="99"/>
        <v>0</v>
      </c>
      <c r="AK96" s="283">
        <f t="shared" si="100"/>
        <v>0</v>
      </c>
      <c r="AL96" s="283">
        <f t="shared" si="101"/>
        <v>0</v>
      </c>
      <c r="AM96" s="283">
        <f t="shared" si="102"/>
        <v>0</v>
      </c>
      <c r="AN96" s="283">
        <f t="shared" si="103"/>
        <v>0</v>
      </c>
      <c r="AO96" s="283">
        <f t="shared" si="104"/>
        <v>0</v>
      </c>
      <c r="AP96" s="283">
        <f t="shared" si="105"/>
        <v>0</v>
      </c>
      <c r="AQ96" s="283">
        <f t="shared" si="106"/>
        <v>0</v>
      </c>
      <c r="AR96" s="283">
        <f t="shared" si="107"/>
        <v>0</v>
      </c>
      <c r="AS96" s="283">
        <f t="shared" si="108"/>
        <v>0</v>
      </c>
      <c r="AT96" s="283">
        <f t="shared" si="109"/>
        <v>0</v>
      </c>
      <c r="AU96" s="283">
        <f t="shared" si="110"/>
        <v>0</v>
      </c>
      <c r="AV96" s="220"/>
    </row>
    <row r="97" spans="1:50" ht="27.6" outlineLevel="2" x14ac:dyDescent="0.3">
      <c r="A97" s="5" t="s">
        <v>674</v>
      </c>
      <c r="B97" s="219" t="s">
        <v>675</v>
      </c>
      <c r="C97" s="219" t="s">
        <v>583</v>
      </c>
      <c r="D97" s="283" t="s">
        <v>514</v>
      </c>
      <c r="E97" s="316"/>
      <c r="F97" s="284">
        <f t="shared" si="90"/>
        <v>32</v>
      </c>
      <c r="G97" s="319"/>
      <c r="H97" s="318"/>
      <c r="I97" s="318"/>
      <c r="J97" s="318"/>
      <c r="K97" s="319"/>
      <c r="L97" s="319"/>
      <c r="M97" s="319">
        <v>1</v>
      </c>
      <c r="N97" s="319">
        <v>1</v>
      </c>
      <c r="O97" s="319">
        <v>4</v>
      </c>
      <c r="P97" s="319">
        <v>3</v>
      </c>
      <c r="Q97" s="319">
        <v>7</v>
      </c>
      <c r="R97" s="319">
        <v>1</v>
      </c>
      <c r="S97" s="319">
        <v>3</v>
      </c>
      <c r="T97" s="319">
        <v>4</v>
      </c>
      <c r="U97" s="319">
        <v>3</v>
      </c>
      <c r="V97" s="319">
        <v>4</v>
      </c>
      <c r="W97" s="319">
        <v>1</v>
      </c>
      <c r="X97" s="319"/>
      <c r="Y97" s="318"/>
      <c r="Z97" s="283">
        <f t="shared" si="91"/>
        <v>0</v>
      </c>
      <c r="AA97" s="316"/>
      <c r="AB97" s="317"/>
      <c r="AC97" s="283">
        <f t="shared" si="92"/>
        <v>0</v>
      </c>
      <c r="AD97" s="283">
        <f t="shared" si="93"/>
        <v>0</v>
      </c>
      <c r="AE97" s="283">
        <f t="shared" si="94"/>
        <v>0</v>
      </c>
      <c r="AF97" s="283">
        <f t="shared" si="95"/>
        <v>0</v>
      </c>
      <c r="AG97" s="283">
        <f t="shared" si="96"/>
        <v>0</v>
      </c>
      <c r="AH97" s="283">
        <f t="shared" si="97"/>
        <v>0</v>
      </c>
      <c r="AI97" s="283">
        <f t="shared" si="98"/>
        <v>0</v>
      </c>
      <c r="AJ97" s="283">
        <f t="shared" si="99"/>
        <v>0</v>
      </c>
      <c r="AK97" s="283">
        <f t="shared" si="100"/>
        <v>0</v>
      </c>
      <c r="AL97" s="283">
        <f t="shared" si="101"/>
        <v>0</v>
      </c>
      <c r="AM97" s="283">
        <f t="shared" si="102"/>
        <v>0</v>
      </c>
      <c r="AN97" s="283">
        <f t="shared" si="103"/>
        <v>0</v>
      </c>
      <c r="AO97" s="283">
        <f t="shared" si="104"/>
        <v>0</v>
      </c>
      <c r="AP97" s="283">
        <f t="shared" si="105"/>
        <v>0</v>
      </c>
      <c r="AQ97" s="283">
        <f t="shared" si="106"/>
        <v>0</v>
      </c>
      <c r="AR97" s="283">
        <f t="shared" si="107"/>
        <v>0</v>
      </c>
      <c r="AS97" s="283">
        <f t="shared" si="108"/>
        <v>0</v>
      </c>
      <c r="AT97" s="283">
        <f t="shared" si="109"/>
        <v>0</v>
      </c>
      <c r="AU97" s="283">
        <f t="shared" si="110"/>
        <v>0</v>
      </c>
      <c r="AV97" s="220"/>
    </row>
    <row r="98" spans="1:50" outlineLevel="2" x14ac:dyDescent="0.3">
      <c r="A98" s="5" t="s">
        <v>676</v>
      </c>
      <c r="B98" s="219" t="s">
        <v>677</v>
      </c>
      <c r="C98" s="219" t="s">
        <v>583</v>
      </c>
      <c r="D98" s="283" t="s">
        <v>514</v>
      </c>
      <c r="E98" s="316"/>
      <c r="F98" s="284">
        <f t="shared" si="90"/>
        <v>2</v>
      </c>
      <c r="G98" s="319">
        <v>2</v>
      </c>
      <c r="H98" s="318"/>
      <c r="I98" s="318"/>
      <c r="J98" s="318"/>
      <c r="K98" s="319"/>
      <c r="L98" s="319"/>
      <c r="M98" s="319"/>
      <c r="N98" s="319"/>
      <c r="O98" s="319"/>
      <c r="P98" s="319"/>
      <c r="Q98" s="319"/>
      <c r="R98" s="319"/>
      <c r="S98" s="319"/>
      <c r="T98" s="319"/>
      <c r="U98" s="319"/>
      <c r="V98" s="319"/>
      <c r="W98" s="319"/>
      <c r="X98" s="319"/>
      <c r="Y98" s="318"/>
      <c r="Z98" s="283">
        <f t="shared" si="91"/>
        <v>0</v>
      </c>
      <c r="AA98" s="316"/>
      <c r="AB98" s="317"/>
      <c r="AC98" s="283">
        <f t="shared" si="92"/>
        <v>0</v>
      </c>
      <c r="AD98" s="283">
        <f t="shared" si="93"/>
        <v>0</v>
      </c>
      <c r="AE98" s="283">
        <f t="shared" si="94"/>
        <v>0</v>
      </c>
      <c r="AF98" s="283">
        <f t="shared" si="95"/>
        <v>0</v>
      </c>
      <c r="AG98" s="283">
        <f t="shared" si="96"/>
        <v>0</v>
      </c>
      <c r="AH98" s="283">
        <f t="shared" si="97"/>
        <v>0</v>
      </c>
      <c r="AI98" s="283">
        <f t="shared" si="98"/>
        <v>0</v>
      </c>
      <c r="AJ98" s="283">
        <f t="shared" si="99"/>
        <v>0</v>
      </c>
      <c r="AK98" s="283">
        <f t="shared" si="100"/>
        <v>0</v>
      </c>
      <c r="AL98" s="283">
        <f t="shared" si="101"/>
        <v>0</v>
      </c>
      <c r="AM98" s="283">
        <f t="shared" si="102"/>
        <v>0</v>
      </c>
      <c r="AN98" s="283">
        <f t="shared" si="103"/>
        <v>0</v>
      </c>
      <c r="AO98" s="283">
        <f t="shared" si="104"/>
        <v>0</v>
      </c>
      <c r="AP98" s="283">
        <f t="shared" si="105"/>
        <v>0</v>
      </c>
      <c r="AQ98" s="283">
        <f t="shared" si="106"/>
        <v>0</v>
      </c>
      <c r="AR98" s="283">
        <f t="shared" si="107"/>
        <v>0</v>
      </c>
      <c r="AS98" s="283">
        <f t="shared" si="108"/>
        <v>0</v>
      </c>
      <c r="AT98" s="283">
        <f t="shared" si="109"/>
        <v>0</v>
      </c>
      <c r="AU98" s="283">
        <f t="shared" si="110"/>
        <v>0</v>
      </c>
      <c r="AV98" s="220"/>
    </row>
    <row r="99" spans="1:50" outlineLevel="1" x14ac:dyDescent="0.3">
      <c r="A99" s="20" t="s">
        <v>678</v>
      </c>
      <c r="B99" s="209" t="s">
        <v>679</v>
      </c>
      <c r="C99" s="209"/>
      <c r="D99" s="151" t="s">
        <v>27</v>
      </c>
      <c r="E99" s="325"/>
      <c r="F99" s="324">
        <f>SUBTOTAL(9,F100:F108)</f>
        <v>70</v>
      </c>
      <c r="G99" s="324">
        <f t="shared" ref="G99:AU99" si="111">SUBTOTAL(9,G100:G108)</f>
        <v>7</v>
      </c>
      <c r="H99" s="324">
        <f t="shared" si="111"/>
        <v>0</v>
      </c>
      <c r="I99" s="324">
        <f t="shared" si="111"/>
        <v>0</v>
      </c>
      <c r="J99" s="324">
        <f t="shared" si="111"/>
        <v>0</v>
      </c>
      <c r="K99" s="324">
        <f t="shared" si="111"/>
        <v>0</v>
      </c>
      <c r="L99" s="324">
        <f t="shared" si="111"/>
        <v>0</v>
      </c>
      <c r="M99" s="324">
        <f t="shared" si="111"/>
        <v>0</v>
      </c>
      <c r="N99" s="324">
        <f t="shared" si="111"/>
        <v>0</v>
      </c>
      <c r="O99" s="324">
        <f t="shared" si="111"/>
        <v>0</v>
      </c>
      <c r="P99" s="324">
        <f t="shared" si="111"/>
        <v>0</v>
      </c>
      <c r="Q99" s="324">
        <f t="shared" si="111"/>
        <v>0</v>
      </c>
      <c r="R99" s="324">
        <f t="shared" si="111"/>
        <v>0</v>
      </c>
      <c r="S99" s="324">
        <f t="shared" si="111"/>
        <v>0</v>
      </c>
      <c r="T99" s="324">
        <f t="shared" si="111"/>
        <v>0</v>
      </c>
      <c r="U99" s="324">
        <f t="shared" si="111"/>
        <v>0</v>
      </c>
      <c r="V99" s="324">
        <f t="shared" si="111"/>
        <v>0</v>
      </c>
      <c r="W99" s="324">
        <f t="shared" si="111"/>
        <v>0</v>
      </c>
      <c r="X99" s="324">
        <f t="shared" si="111"/>
        <v>63</v>
      </c>
      <c r="Y99" s="324">
        <f t="shared" si="111"/>
        <v>0</v>
      </c>
      <c r="Z99" s="151">
        <f t="shared" si="111"/>
        <v>0</v>
      </c>
      <c r="AA99" s="151">
        <f t="shared" si="111"/>
        <v>0</v>
      </c>
      <c r="AB99" s="205">
        <f t="shared" si="111"/>
        <v>0</v>
      </c>
      <c r="AC99" s="151">
        <f t="shared" si="111"/>
        <v>0</v>
      </c>
      <c r="AD99" s="151">
        <f t="shared" si="111"/>
        <v>0</v>
      </c>
      <c r="AE99" s="151">
        <f t="shared" si="111"/>
        <v>0</v>
      </c>
      <c r="AF99" s="151">
        <f t="shared" si="111"/>
        <v>0</v>
      </c>
      <c r="AG99" s="151">
        <f t="shared" si="111"/>
        <v>0</v>
      </c>
      <c r="AH99" s="151">
        <f t="shared" si="111"/>
        <v>0</v>
      </c>
      <c r="AI99" s="151">
        <f t="shared" si="111"/>
        <v>0</v>
      </c>
      <c r="AJ99" s="151">
        <f t="shared" si="111"/>
        <v>0</v>
      </c>
      <c r="AK99" s="151">
        <f t="shared" si="111"/>
        <v>0</v>
      </c>
      <c r="AL99" s="151">
        <f t="shared" si="111"/>
        <v>0</v>
      </c>
      <c r="AM99" s="151">
        <f t="shared" si="111"/>
        <v>0</v>
      </c>
      <c r="AN99" s="151">
        <f t="shared" si="111"/>
        <v>0</v>
      </c>
      <c r="AO99" s="151">
        <f t="shared" si="111"/>
        <v>0</v>
      </c>
      <c r="AP99" s="151">
        <f t="shared" si="111"/>
        <v>0</v>
      </c>
      <c r="AQ99" s="151">
        <f t="shared" si="111"/>
        <v>0</v>
      </c>
      <c r="AR99" s="151">
        <f t="shared" si="111"/>
        <v>0</v>
      </c>
      <c r="AS99" s="151">
        <f t="shared" si="111"/>
        <v>0</v>
      </c>
      <c r="AT99" s="151">
        <f t="shared" si="111"/>
        <v>0</v>
      </c>
      <c r="AU99" s="151">
        <f t="shared" si="111"/>
        <v>0</v>
      </c>
      <c r="AV99" s="209"/>
    </row>
    <row r="100" spans="1:50" outlineLevel="2" x14ac:dyDescent="0.3">
      <c r="A100" s="5" t="s">
        <v>680</v>
      </c>
      <c r="B100" s="219" t="s">
        <v>681</v>
      </c>
      <c r="C100" s="219" t="s">
        <v>583</v>
      </c>
      <c r="D100" s="283" t="s">
        <v>514</v>
      </c>
      <c r="E100" s="316"/>
      <c r="F100" s="284">
        <f t="shared" ref="F100:F108" si="112">SUM(G100:Y100)</f>
        <v>7</v>
      </c>
      <c r="G100" s="319"/>
      <c r="H100" s="318"/>
      <c r="I100" s="318"/>
      <c r="J100" s="318"/>
      <c r="K100" s="318"/>
      <c r="L100" s="318"/>
      <c r="M100" s="318"/>
      <c r="N100" s="318"/>
      <c r="O100" s="318"/>
      <c r="P100" s="318"/>
      <c r="Q100" s="318"/>
      <c r="R100" s="318"/>
      <c r="S100" s="318"/>
      <c r="T100" s="318"/>
      <c r="U100" s="318"/>
      <c r="V100" s="318"/>
      <c r="W100" s="318"/>
      <c r="X100" s="319">
        <v>7</v>
      </c>
      <c r="Y100" s="318"/>
      <c r="Z100" s="283">
        <f t="shared" ref="Z100:Z108" si="113">SUM(AC100:AU100)</f>
        <v>0</v>
      </c>
      <c r="AA100" s="316"/>
      <c r="AB100" s="317"/>
      <c r="AC100" s="283">
        <f t="shared" ref="AC100:AC108" si="114">$E100*G100</f>
        <v>0</v>
      </c>
      <c r="AD100" s="283">
        <f t="shared" ref="AD100:AD108" si="115">$E100*H100</f>
        <v>0</v>
      </c>
      <c r="AE100" s="283">
        <f t="shared" ref="AE100:AE108" si="116">$E100*I100</f>
        <v>0</v>
      </c>
      <c r="AF100" s="283">
        <f t="shared" ref="AF100:AF108" si="117">$E100*J100</f>
        <v>0</v>
      </c>
      <c r="AG100" s="283">
        <f t="shared" ref="AG100:AG108" si="118">$E100*K100</f>
        <v>0</v>
      </c>
      <c r="AH100" s="283">
        <f t="shared" ref="AH100:AH108" si="119">$E100*L100</f>
        <v>0</v>
      </c>
      <c r="AI100" s="283">
        <f t="shared" ref="AI100:AI108" si="120">$E100*M100</f>
        <v>0</v>
      </c>
      <c r="AJ100" s="283">
        <f t="shared" ref="AJ100:AJ108" si="121">$E100*N100</f>
        <v>0</v>
      </c>
      <c r="AK100" s="283">
        <f t="shared" ref="AK100:AK108" si="122">$E100*O100</f>
        <v>0</v>
      </c>
      <c r="AL100" s="283">
        <f t="shared" ref="AL100:AL108" si="123">$E100*P100</f>
        <v>0</v>
      </c>
      <c r="AM100" s="283">
        <f t="shared" ref="AM100:AM108" si="124">$E100*Q100</f>
        <v>0</v>
      </c>
      <c r="AN100" s="283">
        <f t="shared" ref="AN100:AN108" si="125">$E100*R100</f>
        <v>0</v>
      </c>
      <c r="AO100" s="283">
        <f t="shared" ref="AO100:AO108" si="126">$E100*S100</f>
        <v>0</v>
      </c>
      <c r="AP100" s="283">
        <f t="shared" ref="AP100:AP108" si="127">$E100*T100</f>
        <v>0</v>
      </c>
      <c r="AQ100" s="283">
        <f t="shared" ref="AQ100:AQ108" si="128">$E100*U100</f>
        <v>0</v>
      </c>
      <c r="AR100" s="283">
        <f t="shared" ref="AR100:AR108" si="129">$E100*V100</f>
        <v>0</v>
      </c>
      <c r="AS100" s="283">
        <f t="shared" ref="AS100:AS108" si="130">$E100*W100</f>
        <v>0</v>
      </c>
      <c r="AT100" s="283">
        <f t="shared" ref="AT100:AT108" si="131">$E100*X100</f>
        <v>0</v>
      </c>
      <c r="AU100" s="283">
        <f t="shared" ref="AU100:AU108" si="132">$E100*Y100</f>
        <v>0</v>
      </c>
      <c r="AV100" s="220"/>
    </row>
    <row r="101" spans="1:50" ht="27.6" outlineLevel="2" x14ac:dyDescent="0.3">
      <c r="A101" s="5" t="s">
        <v>682</v>
      </c>
      <c r="B101" s="219" t="s">
        <v>683</v>
      </c>
      <c r="C101" s="219" t="s">
        <v>583</v>
      </c>
      <c r="D101" s="283" t="s">
        <v>514</v>
      </c>
      <c r="E101" s="316"/>
      <c r="F101" s="284">
        <f t="shared" si="112"/>
        <v>3</v>
      </c>
      <c r="G101" s="319">
        <v>1</v>
      </c>
      <c r="H101" s="318"/>
      <c r="I101" s="318"/>
      <c r="J101" s="318"/>
      <c r="K101" s="318"/>
      <c r="L101" s="318"/>
      <c r="M101" s="318"/>
      <c r="N101" s="318"/>
      <c r="O101" s="318"/>
      <c r="P101" s="318"/>
      <c r="Q101" s="318"/>
      <c r="R101" s="318"/>
      <c r="S101" s="318"/>
      <c r="T101" s="318"/>
      <c r="U101" s="318"/>
      <c r="V101" s="318"/>
      <c r="W101" s="318"/>
      <c r="X101" s="319">
        <v>2</v>
      </c>
      <c r="Y101" s="318"/>
      <c r="Z101" s="283">
        <f t="shared" si="113"/>
        <v>0</v>
      </c>
      <c r="AA101" s="316"/>
      <c r="AB101" s="317"/>
      <c r="AC101" s="283">
        <f t="shared" si="114"/>
        <v>0</v>
      </c>
      <c r="AD101" s="283">
        <f t="shared" si="115"/>
        <v>0</v>
      </c>
      <c r="AE101" s="283">
        <f t="shared" si="116"/>
        <v>0</v>
      </c>
      <c r="AF101" s="283">
        <f t="shared" si="117"/>
        <v>0</v>
      </c>
      <c r="AG101" s="283">
        <f t="shared" si="118"/>
        <v>0</v>
      </c>
      <c r="AH101" s="283">
        <f t="shared" si="119"/>
        <v>0</v>
      </c>
      <c r="AI101" s="283">
        <f t="shared" si="120"/>
        <v>0</v>
      </c>
      <c r="AJ101" s="283">
        <f t="shared" si="121"/>
        <v>0</v>
      </c>
      <c r="AK101" s="283">
        <f t="shared" si="122"/>
        <v>0</v>
      </c>
      <c r="AL101" s="283">
        <f t="shared" si="123"/>
        <v>0</v>
      </c>
      <c r="AM101" s="283">
        <f t="shared" si="124"/>
        <v>0</v>
      </c>
      <c r="AN101" s="283">
        <f t="shared" si="125"/>
        <v>0</v>
      </c>
      <c r="AO101" s="283">
        <f t="shared" si="126"/>
        <v>0</v>
      </c>
      <c r="AP101" s="283">
        <f t="shared" si="127"/>
        <v>0</v>
      </c>
      <c r="AQ101" s="283">
        <f t="shared" si="128"/>
        <v>0</v>
      </c>
      <c r="AR101" s="283">
        <f t="shared" si="129"/>
        <v>0</v>
      </c>
      <c r="AS101" s="283">
        <f t="shared" si="130"/>
        <v>0</v>
      </c>
      <c r="AT101" s="283">
        <f t="shared" si="131"/>
        <v>0</v>
      </c>
      <c r="AU101" s="283">
        <f t="shared" si="132"/>
        <v>0</v>
      </c>
      <c r="AV101" s="220"/>
    </row>
    <row r="102" spans="1:50" outlineLevel="2" x14ac:dyDescent="0.3">
      <c r="A102" s="5" t="s">
        <v>684</v>
      </c>
      <c r="B102" s="219" t="s">
        <v>685</v>
      </c>
      <c r="C102" s="219" t="s">
        <v>583</v>
      </c>
      <c r="D102" s="283" t="s">
        <v>514</v>
      </c>
      <c r="E102" s="316"/>
      <c r="F102" s="284">
        <f t="shared" si="112"/>
        <v>7</v>
      </c>
      <c r="G102" s="319">
        <v>1</v>
      </c>
      <c r="H102" s="318"/>
      <c r="I102" s="318"/>
      <c r="J102" s="318"/>
      <c r="K102" s="318"/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9">
        <v>6</v>
      </c>
      <c r="Y102" s="318"/>
      <c r="Z102" s="283">
        <f t="shared" si="113"/>
        <v>0</v>
      </c>
      <c r="AA102" s="316"/>
      <c r="AB102" s="317"/>
      <c r="AC102" s="283">
        <f t="shared" si="114"/>
        <v>0</v>
      </c>
      <c r="AD102" s="283">
        <f t="shared" si="115"/>
        <v>0</v>
      </c>
      <c r="AE102" s="283">
        <f t="shared" si="116"/>
        <v>0</v>
      </c>
      <c r="AF102" s="283">
        <f t="shared" si="117"/>
        <v>0</v>
      </c>
      <c r="AG102" s="283">
        <f t="shared" si="118"/>
        <v>0</v>
      </c>
      <c r="AH102" s="283">
        <f t="shared" si="119"/>
        <v>0</v>
      </c>
      <c r="AI102" s="283">
        <f t="shared" si="120"/>
        <v>0</v>
      </c>
      <c r="AJ102" s="283">
        <f t="shared" si="121"/>
        <v>0</v>
      </c>
      <c r="AK102" s="283">
        <f t="shared" si="122"/>
        <v>0</v>
      </c>
      <c r="AL102" s="283">
        <f t="shared" si="123"/>
        <v>0</v>
      </c>
      <c r="AM102" s="283">
        <f t="shared" si="124"/>
        <v>0</v>
      </c>
      <c r="AN102" s="283">
        <f t="shared" si="125"/>
        <v>0</v>
      </c>
      <c r="AO102" s="283">
        <f t="shared" si="126"/>
        <v>0</v>
      </c>
      <c r="AP102" s="283">
        <f t="shared" si="127"/>
        <v>0</v>
      </c>
      <c r="AQ102" s="283">
        <f t="shared" si="128"/>
        <v>0</v>
      </c>
      <c r="AR102" s="283">
        <f t="shared" si="129"/>
        <v>0</v>
      </c>
      <c r="AS102" s="283">
        <f t="shared" si="130"/>
        <v>0</v>
      </c>
      <c r="AT102" s="283">
        <f t="shared" si="131"/>
        <v>0</v>
      </c>
      <c r="AU102" s="283">
        <f t="shared" si="132"/>
        <v>0</v>
      </c>
      <c r="AV102" s="220"/>
    </row>
    <row r="103" spans="1:50" outlineLevel="2" x14ac:dyDescent="0.3">
      <c r="A103" s="5" t="s">
        <v>686</v>
      </c>
      <c r="B103" s="219" t="s">
        <v>687</v>
      </c>
      <c r="C103" s="219" t="s">
        <v>583</v>
      </c>
      <c r="D103" s="283" t="s">
        <v>514</v>
      </c>
      <c r="E103" s="316"/>
      <c r="F103" s="284">
        <f t="shared" si="112"/>
        <v>7</v>
      </c>
      <c r="G103" s="319">
        <v>1</v>
      </c>
      <c r="H103" s="318"/>
      <c r="I103" s="318"/>
      <c r="J103" s="318"/>
      <c r="K103" s="318"/>
      <c r="L103" s="318"/>
      <c r="M103" s="318"/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319">
        <v>6</v>
      </c>
      <c r="Y103" s="318"/>
      <c r="Z103" s="283">
        <f t="shared" si="113"/>
        <v>0</v>
      </c>
      <c r="AA103" s="316"/>
      <c r="AB103" s="317"/>
      <c r="AC103" s="283">
        <f t="shared" si="114"/>
        <v>0</v>
      </c>
      <c r="AD103" s="283">
        <f t="shared" si="115"/>
        <v>0</v>
      </c>
      <c r="AE103" s="283">
        <f t="shared" si="116"/>
        <v>0</v>
      </c>
      <c r="AF103" s="283">
        <f t="shared" si="117"/>
        <v>0</v>
      </c>
      <c r="AG103" s="283">
        <f t="shared" si="118"/>
        <v>0</v>
      </c>
      <c r="AH103" s="283">
        <f t="shared" si="119"/>
        <v>0</v>
      </c>
      <c r="AI103" s="283">
        <f t="shared" si="120"/>
        <v>0</v>
      </c>
      <c r="AJ103" s="283">
        <f t="shared" si="121"/>
        <v>0</v>
      </c>
      <c r="AK103" s="283">
        <f t="shared" si="122"/>
        <v>0</v>
      </c>
      <c r="AL103" s="283">
        <f t="shared" si="123"/>
        <v>0</v>
      </c>
      <c r="AM103" s="283">
        <f t="shared" si="124"/>
        <v>0</v>
      </c>
      <c r="AN103" s="283">
        <f t="shared" si="125"/>
        <v>0</v>
      </c>
      <c r="AO103" s="283">
        <f t="shared" si="126"/>
        <v>0</v>
      </c>
      <c r="AP103" s="283">
        <f t="shared" si="127"/>
        <v>0</v>
      </c>
      <c r="AQ103" s="283">
        <f t="shared" si="128"/>
        <v>0</v>
      </c>
      <c r="AR103" s="283">
        <f t="shared" si="129"/>
        <v>0</v>
      </c>
      <c r="AS103" s="283">
        <f t="shared" si="130"/>
        <v>0</v>
      </c>
      <c r="AT103" s="283">
        <f t="shared" si="131"/>
        <v>0</v>
      </c>
      <c r="AU103" s="283">
        <f t="shared" si="132"/>
        <v>0</v>
      </c>
      <c r="AV103" s="220"/>
    </row>
    <row r="104" spans="1:50" ht="27.6" outlineLevel="2" x14ac:dyDescent="0.3">
      <c r="A104" s="5" t="s">
        <v>688</v>
      </c>
      <c r="B104" s="219" t="s">
        <v>689</v>
      </c>
      <c r="C104" s="219" t="s">
        <v>583</v>
      </c>
      <c r="D104" s="283" t="s">
        <v>514</v>
      </c>
      <c r="E104" s="316"/>
      <c r="F104" s="284">
        <f t="shared" si="112"/>
        <v>12</v>
      </c>
      <c r="G104" s="319">
        <v>1</v>
      </c>
      <c r="H104" s="318"/>
      <c r="I104" s="318"/>
      <c r="J104" s="318"/>
      <c r="K104" s="318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9">
        <v>11</v>
      </c>
      <c r="Y104" s="318"/>
      <c r="Z104" s="283">
        <f t="shared" si="113"/>
        <v>0</v>
      </c>
      <c r="AA104" s="316"/>
      <c r="AB104" s="317"/>
      <c r="AC104" s="283">
        <f t="shared" si="114"/>
        <v>0</v>
      </c>
      <c r="AD104" s="283">
        <f t="shared" si="115"/>
        <v>0</v>
      </c>
      <c r="AE104" s="283">
        <f t="shared" si="116"/>
        <v>0</v>
      </c>
      <c r="AF104" s="283">
        <f t="shared" si="117"/>
        <v>0</v>
      </c>
      <c r="AG104" s="283">
        <f t="shared" si="118"/>
        <v>0</v>
      </c>
      <c r="AH104" s="283">
        <f t="shared" si="119"/>
        <v>0</v>
      </c>
      <c r="AI104" s="283">
        <f t="shared" si="120"/>
        <v>0</v>
      </c>
      <c r="AJ104" s="283">
        <f t="shared" si="121"/>
        <v>0</v>
      </c>
      <c r="AK104" s="283">
        <f t="shared" si="122"/>
        <v>0</v>
      </c>
      <c r="AL104" s="283">
        <f t="shared" si="123"/>
        <v>0</v>
      </c>
      <c r="AM104" s="283">
        <f t="shared" si="124"/>
        <v>0</v>
      </c>
      <c r="AN104" s="283">
        <f t="shared" si="125"/>
        <v>0</v>
      </c>
      <c r="AO104" s="283">
        <f t="shared" si="126"/>
        <v>0</v>
      </c>
      <c r="AP104" s="283">
        <f t="shared" si="127"/>
        <v>0</v>
      </c>
      <c r="AQ104" s="283">
        <f t="shared" si="128"/>
        <v>0</v>
      </c>
      <c r="AR104" s="283">
        <f t="shared" si="129"/>
        <v>0</v>
      </c>
      <c r="AS104" s="283">
        <f t="shared" si="130"/>
        <v>0</v>
      </c>
      <c r="AT104" s="283">
        <f t="shared" si="131"/>
        <v>0</v>
      </c>
      <c r="AU104" s="283">
        <f t="shared" si="132"/>
        <v>0</v>
      </c>
      <c r="AV104" s="220"/>
    </row>
    <row r="105" spans="1:50" ht="27.6" outlineLevel="2" x14ac:dyDescent="0.3">
      <c r="A105" s="5" t="s">
        <v>690</v>
      </c>
      <c r="B105" s="219" t="s">
        <v>691</v>
      </c>
      <c r="C105" s="219" t="s">
        <v>583</v>
      </c>
      <c r="D105" s="283" t="s">
        <v>514</v>
      </c>
      <c r="E105" s="316"/>
      <c r="F105" s="284">
        <f t="shared" si="112"/>
        <v>0</v>
      </c>
      <c r="G105" s="319"/>
      <c r="H105" s="318"/>
      <c r="I105" s="318"/>
      <c r="J105" s="318"/>
      <c r="K105" s="318"/>
      <c r="L105" s="318"/>
      <c r="M105" s="318"/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9"/>
      <c r="Y105" s="318"/>
      <c r="Z105" s="283">
        <f t="shared" si="113"/>
        <v>0</v>
      </c>
      <c r="AA105" s="316"/>
      <c r="AB105" s="317"/>
      <c r="AC105" s="283">
        <f t="shared" si="114"/>
        <v>0</v>
      </c>
      <c r="AD105" s="283">
        <f t="shared" si="115"/>
        <v>0</v>
      </c>
      <c r="AE105" s="283">
        <f t="shared" si="116"/>
        <v>0</v>
      </c>
      <c r="AF105" s="283">
        <f t="shared" si="117"/>
        <v>0</v>
      </c>
      <c r="AG105" s="283">
        <f t="shared" si="118"/>
        <v>0</v>
      </c>
      <c r="AH105" s="283">
        <f t="shared" si="119"/>
        <v>0</v>
      </c>
      <c r="AI105" s="283">
        <f t="shared" si="120"/>
        <v>0</v>
      </c>
      <c r="AJ105" s="283">
        <f t="shared" si="121"/>
        <v>0</v>
      </c>
      <c r="AK105" s="283">
        <f t="shared" si="122"/>
        <v>0</v>
      </c>
      <c r="AL105" s="283">
        <f t="shared" si="123"/>
        <v>0</v>
      </c>
      <c r="AM105" s="283">
        <f t="shared" si="124"/>
        <v>0</v>
      </c>
      <c r="AN105" s="283">
        <f t="shared" si="125"/>
        <v>0</v>
      </c>
      <c r="AO105" s="283">
        <f t="shared" si="126"/>
        <v>0</v>
      </c>
      <c r="AP105" s="283">
        <f t="shared" si="127"/>
        <v>0</v>
      </c>
      <c r="AQ105" s="283">
        <f t="shared" si="128"/>
        <v>0</v>
      </c>
      <c r="AR105" s="283">
        <f t="shared" si="129"/>
        <v>0</v>
      </c>
      <c r="AS105" s="283">
        <f t="shared" si="130"/>
        <v>0</v>
      </c>
      <c r="AT105" s="283">
        <f t="shared" si="131"/>
        <v>0</v>
      </c>
      <c r="AU105" s="283">
        <f t="shared" si="132"/>
        <v>0</v>
      </c>
      <c r="AV105" s="220"/>
    </row>
    <row r="106" spans="1:50" outlineLevel="2" x14ac:dyDescent="0.3">
      <c r="A106" s="5" t="s">
        <v>692</v>
      </c>
      <c r="B106" s="219" t="s">
        <v>693</v>
      </c>
      <c r="C106" s="219" t="s">
        <v>583</v>
      </c>
      <c r="D106" s="283" t="s">
        <v>514</v>
      </c>
      <c r="E106" s="316"/>
      <c r="F106" s="284">
        <f t="shared" si="112"/>
        <v>12</v>
      </c>
      <c r="G106" s="319">
        <v>1</v>
      </c>
      <c r="H106" s="318"/>
      <c r="I106" s="318"/>
      <c r="J106" s="318"/>
      <c r="K106" s="318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9">
        <v>11</v>
      </c>
      <c r="Y106" s="318"/>
      <c r="Z106" s="283">
        <f t="shared" si="113"/>
        <v>0</v>
      </c>
      <c r="AA106" s="316"/>
      <c r="AB106" s="317"/>
      <c r="AC106" s="283">
        <f t="shared" si="114"/>
        <v>0</v>
      </c>
      <c r="AD106" s="283">
        <f t="shared" si="115"/>
        <v>0</v>
      </c>
      <c r="AE106" s="283">
        <f t="shared" si="116"/>
        <v>0</v>
      </c>
      <c r="AF106" s="283">
        <f t="shared" si="117"/>
        <v>0</v>
      </c>
      <c r="AG106" s="283">
        <f t="shared" si="118"/>
        <v>0</v>
      </c>
      <c r="AH106" s="283">
        <f t="shared" si="119"/>
        <v>0</v>
      </c>
      <c r="AI106" s="283">
        <f t="shared" si="120"/>
        <v>0</v>
      </c>
      <c r="AJ106" s="283">
        <f t="shared" si="121"/>
        <v>0</v>
      </c>
      <c r="AK106" s="283">
        <f t="shared" si="122"/>
        <v>0</v>
      </c>
      <c r="AL106" s="283">
        <f t="shared" si="123"/>
        <v>0</v>
      </c>
      <c r="AM106" s="283">
        <f t="shared" si="124"/>
        <v>0</v>
      </c>
      <c r="AN106" s="283">
        <f t="shared" si="125"/>
        <v>0</v>
      </c>
      <c r="AO106" s="283">
        <f t="shared" si="126"/>
        <v>0</v>
      </c>
      <c r="AP106" s="283">
        <f t="shared" si="127"/>
        <v>0</v>
      </c>
      <c r="AQ106" s="283">
        <f t="shared" si="128"/>
        <v>0</v>
      </c>
      <c r="AR106" s="283">
        <f t="shared" si="129"/>
        <v>0</v>
      </c>
      <c r="AS106" s="283">
        <f t="shared" si="130"/>
        <v>0</v>
      </c>
      <c r="AT106" s="283">
        <f t="shared" si="131"/>
        <v>0</v>
      </c>
      <c r="AU106" s="283">
        <f t="shared" si="132"/>
        <v>0</v>
      </c>
      <c r="AV106" s="220"/>
    </row>
    <row r="107" spans="1:50" outlineLevel="2" x14ac:dyDescent="0.3">
      <c r="A107" s="5" t="s">
        <v>694</v>
      </c>
      <c r="B107" s="219" t="s">
        <v>1226</v>
      </c>
      <c r="C107" s="219" t="s">
        <v>583</v>
      </c>
      <c r="D107" s="283" t="s">
        <v>514</v>
      </c>
      <c r="E107" s="316"/>
      <c r="F107" s="284">
        <f t="shared" si="112"/>
        <v>11</v>
      </c>
      <c r="G107" s="319">
        <v>1</v>
      </c>
      <c r="H107" s="318"/>
      <c r="I107" s="318"/>
      <c r="J107" s="318"/>
      <c r="K107" s="318"/>
      <c r="L107" s="318"/>
      <c r="M107" s="318"/>
      <c r="N107" s="318"/>
      <c r="O107" s="318"/>
      <c r="P107" s="318"/>
      <c r="Q107" s="318"/>
      <c r="R107" s="318"/>
      <c r="S107" s="318"/>
      <c r="T107" s="318"/>
      <c r="U107" s="318"/>
      <c r="V107" s="318"/>
      <c r="W107" s="318"/>
      <c r="X107" s="319">
        <v>10</v>
      </c>
      <c r="Y107" s="318"/>
      <c r="Z107" s="283">
        <f t="shared" si="113"/>
        <v>0</v>
      </c>
      <c r="AA107" s="316"/>
      <c r="AB107" s="317"/>
      <c r="AC107" s="283">
        <f t="shared" si="114"/>
        <v>0</v>
      </c>
      <c r="AD107" s="283">
        <f t="shared" si="115"/>
        <v>0</v>
      </c>
      <c r="AE107" s="283">
        <f t="shared" si="116"/>
        <v>0</v>
      </c>
      <c r="AF107" s="283">
        <f t="shared" si="117"/>
        <v>0</v>
      </c>
      <c r="AG107" s="283">
        <f t="shared" si="118"/>
        <v>0</v>
      </c>
      <c r="AH107" s="283">
        <f t="shared" si="119"/>
        <v>0</v>
      </c>
      <c r="AI107" s="283">
        <f t="shared" si="120"/>
        <v>0</v>
      </c>
      <c r="AJ107" s="283">
        <f t="shared" si="121"/>
        <v>0</v>
      </c>
      <c r="AK107" s="283">
        <f t="shared" si="122"/>
        <v>0</v>
      </c>
      <c r="AL107" s="283">
        <f t="shared" si="123"/>
        <v>0</v>
      </c>
      <c r="AM107" s="283">
        <f t="shared" si="124"/>
        <v>0</v>
      </c>
      <c r="AN107" s="283">
        <f t="shared" si="125"/>
        <v>0</v>
      </c>
      <c r="AO107" s="283">
        <f t="shared" si="126"/>
        <v>0</v>
      </c>
      <c r="AP107" s="283">
        <f t="shared" si="127"/>
        <v>0</v>
      </c>
      <c r="AQ107" s="283">
        <f t="shared" si="128"/>
        <v>0</v>
      </c>
      <c r="AR107" s="283">
        <f t="shared" si="129"/>
        <v>0</v>
      </c>
      <c r="AS107" s="283">
        <f t="shared" si="130"/>
        <v>0</v>
      </c>
      <c r="AT107" s="283">
        <f t="shared" si="131"/>
        <v>0</v>
      </c>
      <c r="AU107" s="283">
        <f t="shared" si="132"/>
        <v>0</v>
      </c>
      <c r="AV107" s="220"/>
    </row>
    <row r="108" spans="1:50" outlineLevel="2" x14ac:dyDescent="0.3">
      <c r="A108" s="5" t="s">
        <v>696</v>
      </c>
      <c r="B108" s="219" t="s">
        <v>697</v>
      </c>
      <c r="C108" s="219" t="s">
        <v>583</v>
      </c>
      <c r="D108" s="283" t="s">
        <v>514</v>
      </c>
      <c r="E108" s="316"/>
      <c r="F108" s="284">
        <f t="shared" si="112"/>
        <v>11</v>
      </c>
      <c r="G108" s="319">
        <v>1</v>
      </c>
      <c r="H108" s="318"/>
      <c r="I108" s="318"/>
      <c r="J108" s="318"/>
      <c r="K108" s="318"/>
      <c r="L108" s="318"/>
      <c r="M108" s="318"/>
      <c r="N108" s="318"/>
      <c r="O108" s="318"/>
      <c r="P108" s="318"/>
      <c r="Q108" s="318"/>
      <c r="R108" s="318"/>
      <c r="S108" s="318"/>
      <c r="T108" s="318"/>
      <c r="U108" s="318"/>
      <c r="V108" s="318"/>
      <c r="W108" s="318"/>
      <c r="X108" s="319">
        <v>10</v>
      </c>
      <c r="Y108" s="318"/>
      <c r="Z108" s="283">
        <f t="shared" si="113"/>
        <v>0</v>
      </c>
      <c r="AA108" s="316"/>
      <c r="AB108" s="317"/>
      <c r="AC108" s="283">
        <f t="shared" si="114"/>
        <v>0</v>
      </c>
      <c r="AD108" s="283">
        <f t="shared" si="115"/>
        <v>0</v>
      </c>
      <c r="AE108" s="283">
        <f t="shared" si="116"/>
        <v>0</v>
      </c>
      <c r="AF108" s="283">
        <f t="shared" si="117"/>
        <v>0</v>
      </c>
      <c r="AG108" s="283">
        <f t="shared" si="118"/>
        <v>0</v>
      </c>
      <c r="AH108" s="283">
        <f t="shared" si="119"/>
        <v>0</v>
      </c>
      <c r="AI108" s="283">
        <f t="shared" si="120"/>
        <v>0</v>
      </c>
      <c r="AJ108" s="283">
        <f t="shared" si="121"/>
        <v>0</v>
      </c>
      <c r="AK108" s="283">
        <f t="shared" si="122"/>
        <v>0</v>
      </c>
      <c r="AL108" s="283">
        <f t="shared" si="123"/>
        <v>0</v>
      </c>
      <c r="AM108" s="283">
        <f t="shared" si="124"/>
        <v>0</v>
      </c>
      <c r="AN108" s="283">
        <f t="shared" si="125"/>
        <v>0</v>
      </c>
      <c r="AO108" s="283">
        <f t="shared" si="126"/>
        <v>0</v>
      </c>
      <c r="AP108" s="283">
        <f t="shared" si="127"/>
        <v>0</v>
      </c>
      <c r="AQ108" s="283">
        <f t="shared" si="128"/>
        <v>0</v>
      </c>
      <c r="AR108" s="283">
        <f t="shared" si="129"/>
        <v>0</v>
      </c>
      <c r="AS108" s="283">
        <f t="shared" si="130"/>
        <v>0</v>
      </c>
      <c r="AT108" s="283">
        <f t="shared" si="131"/>
        <v>0</v>
      </c>
      <c r="AU108" s="283">
        <f t="shared" si="132"/>
        <v>0</v>
      </c>
      <c r="AV108" s="220"/>
    </row>
    <row r="109" spans="1:50" outlineLevel="1" x14ac:dyDescent="0.3">
      <c r="A109" s="20" t="s">
        <v>698</v>
      </c>
      <c r="B109" s="209" t="s">
        <v>699</v>
      </c>
      <c r="C109" s="209"/>
      <c r="D109" s="151" t="s">
        <v>27</v>
      </c>
      <c r="E109" s="151"/>
      <c r="F109" s="324">
        <f>SUBTOTAL(9,F110)</f>
        <v>29</v>
      </c>
      <c r="G109" s="324">
        <f t="shared" ref="G109:AU109" si="133">SUBTOTAL(9,G110)</f>
        <v>0</v>
      </c>
      <c r="H109" s="324">
        <f t="shared" si="133"/>
        <v>0</v>
      </c>
      <c r="I109" s="324">
        <f t="shared" si="133"/>
        <v>0</v>
      </c>
      <c r="J109" s="324">
        <f t="shared" si="133"/>
        <v>0</v>
      </c>
      <c r="K109" s="324">
        <f t="shared" si="133"/>
        <v>0</v>
      </c>
      <c r="L109" s="324">
        <f t="shared" si="133"/>
        <v>0</v>
      </c>
      <c r="M109" s="324">
        <f t="shared" si="133"/>
        <v>1</v>
      </c>
      <c r="N109" s="324">
        <f t="shared" si="133"/>
        <v>3</v>
      </c>
      <c r="O109" s="324">
        <f t="shared" si="133"/>
        <v>0</v>
      </c>
      <c r="P109" s="324">
        <f t="shared" si="133"/>
        <v>0</v>
      </c>
      <c r="Q109" s="324">
        <f t="shared" si="133"/>
        <v>10</v>
      </c>
      <c r="R109" s="324">
        <f t="shared" si="133"/>
        <v>8</v>
      </c>
      <c r="S109" s="324">
        <f t="shared" si="133"/>
        <v>0</v>
      </c>
      <c r="T109" s="324">
        <f t="shared" si="133"/>
        <v>0</v>
      </c>
      <c r="U109" s="324">
        <f t="shared" si="133"/>
        <v>3</v>
      </c>
      <c r="V109" s="324">
        <f t="shared" si="133"/>
        <v>0</v>
      </c>
      <c r="W109" s="324">
        <f t="shared" si="133"/>
        <v>4</v>
      </c>
      <c r="X109" s="324">
        <f t="shared" si="133"/>
        <v>0</v>
      </c>
      <c r="Y109" s="324">
        <f t="shared" si="133"/>
        <v>0</v>
      </c>
      <c r="Z109" s="151">
        <f t="shared" si="133"/>
        <v>0</v>
      </c>
      <c r="AA109" s="151">
        <f t="shared" si="133"/>
        <v>0</v>
      </c>
      <c r="AB109" s="205">
        <f t="shared" si="133"/>
        <v>0</v>
      </c>
      <c r="AC109" s="151">
        <f t="shared" si="133"/>
        <v>0</v>
      </c>
      <c r="AD109" s="151">
        <f t="shared" si="133"/>
        <v>0</v>
      </c>
      <c r="AE109" s="151">
        <f t="shared" si="133"/>
        <v>0</v>
      </c>
      <c r="AF109" s="151">
        <f t="shared" si="133"/>
        <v>0</v>
      </c>
      <c r="AG109" s="151">
        <f t="shared" si="133"/>
        <v>0</v>
      </c>
      <c r="AH109" s="151">
        <f t="shared" si="133"/>
        <v>0</v>
      </c>
      <c r="AI109" s="151">
        <f t="shared" si="133"/>
        <v>0</v>
      </c>
      <c r="AJ109" s="151">
        <f t="shared" si="133"/>
        <v>0</v>
      </c>
      <c r="AK109" s="151">
        <f t="shared" si="133"/>
        <v>0</v>
      </c>
      <c r="AL109" s="151">
        <f t="shared" si="133"/>
        <v>0</v>
      </c>
      <c r="AM109" s="151">
        <f t="shared" si="133"/>
        <v>0</v>
      </c>
      <c r="AN109" s="151">
        <f t="shared" si="133"/>
        <v>0</v>
      </c>
      <c r="AO109" s="151">
        <f t="shared" si="133"/>
        <v>0</v>
      </c>
      <c r="AP109" s="151">
        <f t="shared" si="133"/>
        <v>0</v>
      </c>
      <c r="AQ109" s="151">
        <f t="shared" si="133"/>
        <v>0</v>
      </c>
      <c r="AR109" s="151">
        <f t="shared" si="133"/>
        <v>0</v>
      </c>
      <c r="AS109" s="151">
        <f t="shared" si="133"/>
        <v>0</v>
      </c>
      <c r="AT109" s="151">
        <f t="shared" si="133"/>
        <v>0</v>
      </c>
      <c r="AU109" s="151">
        <f t="shared" si="133"/>
        <v>0</v>
      </c>
      <c r="AV109" s="209"/>
    </row>
    <row r="110" spans="1:50" outlineLevel="2" x14ac:dyDescent="0.3">
      <c r="A110" s="5" t="s">
        <v>700</v>
      </c>
      <c r="B110" s="219" t="s">
        <v>701</v>
      </c>
      <c r="C110" s="219" t="s">
        <v>702</v>
      </c>
      <c r="D110" s="283" t="s">
        <v>514</v>
      </c>
      <c r="E110" s="316"/>
      <c r="F110" s="284">
        <f>SUM(G110:Y110)</f>
        <v>29</v>
      </c>
      <c r="G110" s="318"/>
      <c r="H110" s="318"/>
      <c r="I110" s="318"/>
      <c r="J110" s="318"/>
      <c r="K110" s="318"/>
      <c r="L110" s="318"/>
      <c r="M110" s="319">
        <v>1</v>
      </c>
      <c r="N110" s="319">
        <v>3</v>
      </c>
      <c r="O110" s="318"/>
      <c r="P110" s="318"/>
      <c r="Q110" s="319">
        <v>10</v>
      </c>
      <c r="R110" s="319">
        <v>8</v>
      </c>
      <c r="S110" s="318"/>
      <c r="T110" s="318"/>
      <c r="U110" s="319">
        <v>3</v>
      </c>
      <c r="V110" s="318"/>
      <c r="W110" s="319">
        <v>4</v>
      </c>
      <c r="X110" s="318"/>
      <c r="Y110" s="318"/>
      <c r="Z110" s="283">
        <f>SUM(AC110:AU110)</f>
        <v>0</v>
      </c>
      <c r="AA110" s="316"/>
      <c r="AB110" s="317"/>
      <c r="AC110" s="283">
        <f t="shared" ref="AC110:AQ110" si="134">$E110*G110</f>
        <v>0</v>
      </c>
      <c r="AD110" s="283">
        <f t="shared" si="134"/>
        <v>0</v>
      </c>
      <c r="AE110" s="283">
        <f t="shared" si="134"/>
        <v>0</v>
      </c>
      <c r="AF110" s="283">
        <f t="shared" si="134"/>
        <v>0</v>
      </c>
      <c r="AG110" s="283">
        <f t="shared" si="134"/>
        <v>0</v>
      </c>
      <c r="AH110" s="283">
        <f t="shared" si="134"/>
        <v>0</v>
      </c>
      <c r="AI110" s="283">
        <f t="shared" si="134"/>
        <v>0</v>
      </c>
      <c r="AJ110" s="283">
        <f t="shared" si="134"/>
        <v>0</v>
      </c>
      <c r="AK110" s="283">
        <f t="shared" si="134"/>
        <v>0</v>
      </c>
      <c r="AL110" s="283">
        <f t="shared" si="134"/>
        <v>0</v>
      </c>
      <c r="AM110" s="283">
        <f t="shared" si="134"/>
        <v>0</v>
      </c>
      <c r="AN110" s="283">
        <f t="shared" si="134"/>
        <v>0</v>
      </c>
      <c r="AO110" s="283">
        <f t="shared" si="134"/>
        <v>0</v>
      </c>
      <c r="AP110" s="283">
        <f t="shared" si="134"/>
        <v>0</v>
      </c>
      <c r="AQ110" s="283">
        <f t="shared" si="134"/>
        <v>0</v>
      </c>
      <c r="AR110" s="283">
        <f t="shared" ref="AR110:AU110" si="135">$E110*V110</f>
        <v>0</v>
      </c>
      <c r="AS110" s="283">
        <f t="shared" si="135"/>
        <v>0</v>
      </c>
      <c r="AT110" s="283">
        <f t="shared" si="135"/>
        <v>0</v>
      </c>
      <c r="AU110" s="283">
        <f t="shared" si="135"/>
        <v>0</v>
      </c>
      <c r="AV110" s="220"/>
    </row>
    <row r="111" spans="1:50" s="12" customFormat="1" ht="31.2" x14ac:dyDescent="0.3">
      <c r="A111" s="13" t="s">
        <v>703</v>
      </c>
      <c r="B111" s="224" t="s">
        <v>419</v>
      </c>
      <c r="C111" s="224" t="s">
        <v>509</v>
      </c>
      <c r="D111" s="291"/>
      <c r="E111" s="291"/>
      <c r="F111" s="292"/>
      <c r="G111" s="292" t="str">
        <f>G$2</f>
        <v>PH1 STAGE</v>
      </c>
      <c r="H111" s="292" t="str">
        <f t="shared" ref="H111:Y111" si="136">H$2</f>
        <v>NOC</v>
      </c>
      <c r="I111" s="292" t="str">
        <f t="shared" si="136"/>
        <v>SCC</v>
      </c>
      <c r="J111" s="292" t="str">
        <f t="shared" si="136"/>
        <v>HMI TRN</v>
      </c>
      <c r="K111" s="292" t="str">
        <f t="shared" si="136"/>
        <v>APT</v>
      </c>
      <c r="L111" s="292" t="str">
        <f t="shared" si="136"/>
        <v>MTN</v>
      </c>
      <c r="M111" s="292" t="str">
        <f t="shared" si="136"/>
        <v>ALR
AV</v>
      </c>
      <c r="N111" s="292" t="str">
        <f t="shared" si="136"/>
        <v>RTR</v>
      </c>
      <c r="O111" s="292" t="str">
        <f t="shared" si="136"/>
        <v>LLA</v>
      </c>
      <c r="P111" s="292" t="str">
        <f t="shared" si="136"/>
        <v>TLR</v>
      </c>
      <c r="Q111" s="292" t="str">
        <f t="shared" si="136"/>
        <v>ALR
MP</v>
      </c>
      <c r="R111" s="292" t="str">
        <f t="shared" si="136"/>
        <v>WIR</v>
      </c>
      <c r="S111" s="292" t="str">
        <f t="shared" si="136"/>
        <v>WAO</v>
      </c>
      <c r="T111" s="292" t="str">
        <f t="shared" si="136"/>
        <v>KDL</v>
      </c>
      <c r="U111" s="292" t="str">
        <f t="shared" si="136"/>
        <v>SEC</v>
      </c>
      <c r="V111" s="292" t="str">
        <f t="shared" si="136"/>
        <v>SBG</v>
      </c>
      <c r="W111" s="292" t="str">
        <f t="shared" si="136"/>
        <v>KRP</v>
      </c>
      <c r="X111" s="292" t="str">
        <f t="shared" si="136"/>
        <v>IRP</v>
      </c>
      <c r="Y111" s="292" t="str">
        <f t="shared" si="136"/>
        <v>PLMS</v>
      </c>
      <c r="Z111" s="291">
        <f>SUBTOTAL(9,Z112:Z118)</f>
        <v>0</v>
      </c>
      <c r="AA111" s="291">
        <f t="shared" ref="AA111:AU111" si="137">SUBTOTAL(9,AA112:AA118)</f>
        <v>0</v>
      </c>
      <c r="AB111" s="293">
        <f t="shared" si="137"/>
        <v>0</v>
      </c>
      <c r="AC111" s="291">
        <f t="shared" si="137"/>
        <v>0</v>
      </c>
      <c r="AD111" s="291">
        <f t="shared" si="137"/>
        <v>0</v>
      </c>
      <c r="AE111" s="291">
        <f t="shared" si="137"/>
        <v>0</v>
      </c>
      <c r="AF111" s="291">
        <f t="shared" si="137"/>
        <v>0</v>
      </c>
      <c r="AG111" s="291">
        <f t="shared" si="137"/>
        <v>0</v>
      </c>
      <c r="AH111" s="291">
        <f t="shared" si="137"/>
        <v>0</v>
      </c>
      <c r="AI111" s="291">
        <f t="shared" si="137"/>
        <v>0</v>
      </c>
      <c r="AJ111" s="291">
        <f t="shared" si="137"/>
        <v>0</v>
      </c>
      <c r="AK111" s="291">
        <f t="shared" si="137"/>
        <v>0</v>
      </c>
      <c r="AL111" s="291">
        <f t="shared" si="137"/>
        <v>0</v>
      </c>
      <c r="AM111" s="291">
        <f t="shared" si="137"/>
        <v>0</v>
      </c>
      <c r="AN111" s="291">
        <f t="shared" si="137"/>
        <v>0</v>
      </c>
      <c r="AO111" s="291">
        <f t="shared" si="137"/>
        <v>0</v>
      </c>
      <c r="AP111" s="291">
        <f t="shared" si="137"/>
        <v>0</v>
      </c>
      <c r="AQ111" s="291">
        <f t="shared" si="137"/>
        <v>0</v>
      </c>
      <c r="AR111" s="291">
        <f t="shared" si="137"/>
        <v>0</v>
      </c>
      <c r="AS111" s="291">
        <f t="shared" si="137"/>
        <v>0</v>
      </c>
      <c r="AT111" s="291">
        <f t="shared" si="137"/>
        <v>0</v>
      </c>
      <c r="AU111" s="291">
        <f t="shared" si="137"/>
        <v>0</v>
      </c>
      <c r="AV111" s="224"/>
      <c r="AX111" s="12" t="b">
        <f>SUM(AC111:AU111)=SUM(Z112)</f>
        <v>1</v>
      </c>
    </row>
    <row r="112" spans="1:50" outlineLevel="1" x14ac:dyDescent="0.3">
      <c r="A112" s="20" t="s">
        <v>704</v>
      </c>
      <c r="B112" s="209" t="s">
        <v>705</v>
      </c>
      <c r="C112" s="209"/>
      <c r="D112" s="151" t="s">
        <v>27</v>
      </c>
      <c r="E112" s="151"/>
      <c r="F112" s="324">
        <f>SUBTOTAL(9,F113:F118)</f>
        <v>36</v>
      </c>
      <c r="G112" s="324">
        <f t="shared" ref="G112:AU112" si="138">SUBTOTAL(9,G113:G118)</f>
        <v>2</v>
      </c>
      <c r="H112" s="324">
        <f t="shared" si="138"/>
        <v>0</v>
      </c>
      <c r="I112" s="324">
        <f t="shared" si="138"/>
        <v>0</v>
      </c>
      <c r="J112" s="324">
        <f t="shared" si="138"/>
        <v>0</v>
      </c>
      <c r="K112" s="324">
        <f t="shared" si="138"/>
        <v>3</v>
      </c>
      <c r="L112" s="324">
        <f t="shared" si="138"/>
        <v>1</v>
      </c>
      <c r="M112" s="324">
        <f t="shared" si="138"/>
        <v>2</v>
      </c>
      <c r="N112" s="324">
        <f t="shared" si="138"/>
        <v>2</v>
      </c>
      <c r="O112" s="324">
        <f t="shared" si="138"/>
        <v>0</v>
      </c>
      <c r="P112" s="324">
        <f t="shared" si="138"/>
        <v>0</v>
      </c>
      <c r="Q112" s="324">
        <f t="shared" si="138"/>
        <v>4</v>
      </c>
      <c r="R112" s="324">
        <f t="shared" si="138"/>
        <v>4</v>
      </c>
      <c r="S112" s="324">
        <f t="shared" si="138"/>
        <v>0</v>
      </c>
      <c r="T112" s="324">
        <f t="shared" si="138"/>
        <v>0</v>
      </c>
      <c r="U112" s="324">
        <f t="shared" si="138"/>
        <v>9</v>
      </c>
      <c r="V112" s="324">
        <f t="shared" si="138"/>
        <v>7</v>
      </c>
      <c r="W112" s="324">
        <f t="shared" si="138"/>
        <v>1</v>
      </c>
      <c r="X112" s="324">
        <f t="shared" si="138"/>
        <v>1</v>
      </c>
      <c r="Y112" s="324">
        <f t="shared" si="138"/>
        <v>0</v>
      </c>
      <c r="Z112" s="151">
        <f t="shared" si="138"/>
        <v>0</v>
      </c>
      <c r="AA112" s="151">
        <f t="shared" si="138"/>
        <v>0</v>
      </c>
      <c r="AB112" s="205">
        <f t="shared" si="138"/>
        <v>0</v>
      </c>
      <c r="AC112" s="151">
        <f t="shared" si="138"/>
        <v>0</v>
      </c>
      <c r="AD112" s="151">
        <f t="shared" si="138"/>
        <v>0</v>
      </c>
      <c r="AE112" s="151">
        <f t="shared" si="138"/>
        <v>0</v>
      </c>
      <c r="AF112" s="151">
        <f t="shared" si="138"/>
        <v>0</v>
      </c>
      <c r="AG112" s="151">
        <f t="shared" si="138"/>
        <v>0</v>
      </c>
      <c r="AH112" s="151">
        <f t="shared" si="138"/>
        <v>0</v>
      </c>
      <c r="AI112" s="151">
        <f t="shared" si="138"/>
        <v>0</v>
      </c>
      <c r="AJ112" s="151">
        <f t="shared" si="138"/>
        <v>0</v>
      </c>
      <c r="AK112" s="151">
        <f t="shared" si="138"/>
        <v>0</v>
      </c>
      <c r="AL112" s="151">
        <f t="shared" si="138"/>
        <v>0</v>
      </c>
      <c r="AM112" s="151">
        <f t="shared" si="138"/>
        <v>0</v>
      </c>
      <c r="AN112" s="151">
        <f t="shared" si="138"/>
        <v>0</v>
      </c>
      <c r="AO112" s="151">
        <f t="shared" si="138"/>
        <v>0</v>
      </c>
      <c r="AP112" s="151">
        <f t="shared" si="138"/>
        <v>0</v>
      </c>
      <c r="AQ112" s="151">
        <f t="shared" si="138"/>
        <v>0</v>
      </c>
      <c r="AR112" s="151">
        <f t="shared" si="138"/>
        <v>0</v>
      </c>
      <c r="AS112" s="151">
        <f t="shared" si="138"/>
        <v>0</v>
      </c>
      <c r="AT112" s="151">
        <f t="shared" si="138"/>
        <v>0</v>
      </c>
      <c r="AU112" s="151">
        <f t="shared" si="138"/>
        <v>0</v>
      </c>
      <c r="AV112" s="209"/>
    </row>
    <row r="113" spans="1:50" outlineLevel="2" x14ac:dyDescent="0.3">
      <c r="A113" s="5" t="s">
        <v>706</v>
      </c>
      <c r="B113" s="219" t="s">
        <v>707</v>
      </c>
      <c r="C113" s="219"/>
      <c r="D113" s="283"/>
      <c r="E113" s="316"/>
      <c r="F113" s="284">
        <f>SUM(G113:Y113)</f>
        <v>1</v>
      </c>
      <c r="G113" s="318"/>
      <c r="H113" s="318"/>
      <c r="I113" s="318"/>
      <c r="J113" s="318"/>
      <c r="K113" s="319">
        <v>1</v>
      </c>
      <c r="L113" s="318"/>
      <c r="M113" s="318"/>
      <c r="N113" s="318"/>
      <c r="O113" s="318"/>
      <c r="P113" s="318"/>
      <c r="Q113" s="318"/>
      <c r="R113" s="318"/>
      <c r="S113" s="318"/>
      <c r="T113" s="318"/>
      <c r="U113" s="318"/>
      <c r="V113" s="318"/>
      <c r="W113" s="318"/>
      <c r="X113" s="318"/>
      <c r="Y113" s="318"/>
      <c r="Z113" s="283">
        <f t="shared" ref="Z113:Z118" si="139">SUM(AC113:AU113)</f>
        <v>0</v>
      </c>
      <c r="AA113" s="316"/>
      <c r="AB113" s="317"/>
      <c r="AC113" s="283">
        <f t="shared" ref="AC113:AQ118" si="140">$E113*G113</f>
        <v>0</v>
      </c>
      <c r="AD113" s="283">
        <f t="shared" si="140"/>
        <v>0</v>
      </c>
      <c r="AE113" s="283">
        <f t="shared" si="140"/>
        <v>0</v>
      </c>
      <c r="AF113" s="283">
        <f t="shared" si="140"/>
        <v>0</v>
      </c>
      <c r="AG113" s="283">
        <f t="shared" si="140"/>
        <v>0</v>
      </c>
      <c r="AH113" s="283">
        <f t="shared" si="140"/>
        <v>0</v>
      </c>
      <c r="AI113" s="283">
        <f t="shared" si="140"/>
        <v>0</v>
      </c>
      <c r="AJ113" s="283">
        <f t="shared" si="140"/>
        <v>0</v>
      </c>
      <c r="AK113" s="283">
        <f t="shared" si="140"/>
        <v>0</v>
      </c>
      <c r="AL113" s="283">
        <f t="shared" si="140"/>
        <v>0</v>
      </c>
      <c r="AM113" s="283">
        <f t="shared" si="140"/>
        <v>0</v>
      </c>
      <c r="AN113" s="283">
        <f t="shared" si="140"/>
        <v>0</v>
      </c>
      <c r="AO113" s="283">
        <f t="shared" si="140"/>
        <v>0</v>
      </c>
      <c r="AP113" s="283">
        <f t="shared" si="140"/>
        <v>0</v>
      </c>
      <c r="AQ113" s="283">
        <f t="shared" si="140"/>
        <v>0</v>
      </c>
      <c r="AR113" s="283">
        <f t="shared" ref="AR113:AR118" si="141">$E113*V113</f>
        <v>0</v>
      </c>
      <c r="AS113" s="283">
        <f t="shared" ref="AS113:AU118" si="142">$E113*W113</f>
        <v>0</v>
      </c>
      <c r="AT113" s="283">
        <f t="shared" si="142"/>
        <v>0</v>
      </c>
      <c r="AU113" s="283">
        <f t="shared" si="142"/>
        <v>0</v>
      </c>
      <c r="AV113" s="220"/>
    </row>
    <row r="114" spans="1:50" outlineLevel="2" x14ac:dyDescent="0.3">
      <c r="A114" s="5" t="s">
        <v>708</v>
      </c>
      <c r="B114" s="219" t="s">
        <v>709</v>
      </c>
      <c r="C114" s="219"/>
      <c r="D114" s="283"/>
      <c r="E114" s="316"/>
      <c r="F114" s="284">
        <f>SUM(G114:Y114)</f>
        <v>0</v>
      </c>
      <c r="G114" s="318"/>
      <c r="H114" s="318"/>
      <c r="I114" s="318"/>
      <c r="J114" s="318"/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  <c r="X114" s="318"/>
      <c r="Y114" s="318"/>
      <c r="Z114" s="283">
        <f t="shared" si="139"/>
        <v>0</v>
      </c>
      <c r="AA114" s="316"/>
      <c r="AB114" s="317"/>
      <c r="AC114" s="283">
        <f t="shared" si="140"/>
        <v>0</v>
      </c>
      <c r="AD114" s="283">
        <f t="shared" si="140"/>
        <v>0</v>
      </c>
      <c r="AE114" s="283">
        <f t="shared" si="140"/>
        <v>0</v>
      </c>
      <c r="AF114" s="283">
        <f t="shared" si="140"/>
        <v>0</v>
      </c>
      <c r="AG114" s="283">
        <f t="shared" si="140"/>
        <v>0</v>
      </c>
      <c r="AH114" s="283">
        <f t="shared" si="140"/>
        <v>0</v>
      </c>
      <c r="AI114" s="283">
        <f t="shared" si="140"/>
        <v>0</v>
      </c>
      <c r="AJ114" s="283">
        <f t="shared" si="140"/>
        <v>0</v>
      </c>
      <c r="AK114" s="283">
        <f t="shared" si="140"/>
        <v>0</v>
      </c>
      <c r="AL114" s="283">
        <f t="shared" si="140"/>
        <v>0</v>
      </c>
      <c r="AM114" s="283">
        <f t="shared" si="140"/>
        <v>0</v>
      </c>
      <c r="AN114" s="283">
        <f t="shared" si="140"/>
        <v>0</v>
      </c>
      <c r="AO114" s="283">
        <f t="shared" si="140"/>
        <v>0</v>
      </c>
      <c r="AP114" s="283">
        <f t="shared" si="140"/>
        <v>0</v>
      </c>
      <c r="AQ114" s="283">
        <f t="shared" si="140"/>
        <v>0</v>
      </c>
      <c r="AR114" s="283">
        <f t="shared" si="141"/>
        <v>0</v>
      </c>
      <c r="AS114" s="283">
        <f t="shared" si="142"/>
        <v>0</v>
      </c>
      <c r="AT114" s="283">
        <f t="shared" si="142"/>
        <v>0</v>
      </c>
      <c r="AU114" s="283">
        <f t="shared" si="142"/>
        <v>0</v>
      </c>
      <c r="AV114" s="220"/>
    </row>
    <row r="115" spans="1:50" outlineLevel="2" x14ac:dyDescent="0.3">
      <c r="A115" s="5" t="s">
        <v>710</v>
      </c>
      <c r="B115" s="219" t="s">
        <v>711</v>
      </c>
      <c r="C115" s="219"/>
      <c r="D115" s="283"/>
      <c r="E115" s="316"/>
      <c r="F115" s="284">
        <f>SUM(G115:Y115)</f>
        <v>2</v>
      </c>
      <c r="G115" s="318"/>
      <c r="H115" s="318"/>
      <c r="I115" s="318"/>
      <c r="J115" s="318"/>
      <c r="K115" s="319">
        <v>1</v>
      </c>
      <c r="L115" s="318"/>
      <c r="M115" s="318"/>
      <c r="N115" s="319">
        <v>1</v>
      </c>
      <c r="O115" s="318"/>
      <c r="P115" s="318"/>
      <c r="Q115" s="318"/>
      <c r="R115" s="318"/>
      <c r="S115" s="318"/>
      <c r="T115" s="318"/>
      <c r="U115" s="318"/>
      <c r="V115" s="318"/>
      <c r="W115" s="318"/>
      <c r="X115" s="318"/>
      <c r="Y115" s="318"/>
      <c r="Z115" s="283">
        <f t="shared" si="139"/>
        <v>0</v>
      </c>
      <c r="AA115" s="316"/>
      <c r="AB115" s="317"/>
      <c r="AC115" s="283">
        <f t="shared" si="140"/>
        <v>0</v>
      </c>
      <c r="AD115" s="283">
        <f t="shared" si="140"/>
        <v>0</v>
      </c>
      <c r="AE115" s="283">
        <f t="shared" si="140"/>
        <v>0</v>
      </c>
      <c r="AF115" s="283">
        <f t="shared" si="140"/>
        <v>0</v>
      </c>
      <c r="AG115" s="283">
        <f t="shared" si="140"/>
        <v>0</v>
      </c>
      <c r="AH115" s="283">
        <f t="shared" si="140"/>
        <v>0</v>
      </c>
      <c r="AI115" s="283">
        <f t="shared" si="140"/>
        <v>0</v>
      </c>
      <c r="AJ115" s="283">
        <f t="shared" si="140"/>
        <v>0</v>
      </c>
      <c r="AK115" s="283">
        <f t="shared" si="140"/>
        <v>0</v>
      </c>
      <c r="AL115" s="283">
        <f t="shared" si="140"/>
        <v>0</v>
      </c>
      <c r="AM115" s="283">
        <f t="shared" si="140"/>
        <v>0</v>
      </c>
      <c r="AN115" s="283">
        <f t="shared" si="140"/>
        <v>0</v>
      </c>
      <c r="AO115" s="283">
        <f t="shared" si="140"/>
        <v>0</v>
      </c>
      <c r="AP115" s="283">
        <f t="shared" si="140"/>
        <v>0</v>
      </c>
      <c r="AQ115" s="283">
        <f t="shared" si="140"/>
        <v>0</v>
      </c>
      <c r="AR115" s="283">
        <f t="shared" si="141"/>
        <v>0</v>
      </c>
      <c r="AS115" s="283">
        <f t="shared" si="142"/>
        <v>0</v>
      </c>
      <c r="AT115" s="283">
        <f t="shared" si="142"/>
        <v>0</v>
      </c>
      <c r="AU115" s="283">
        <f t="shared" si="142"/>
        <v>0</v>
      </c>
      <c r="AV115" s="220"/>
    </row>
    <row r="116" spans="1:50" outlineLevel="2" x14ac:dyDescent="0.3">
      <c r="A116" s="5" t="s">
        <v>712</v>
      </c>
      <c r="B116" s="219" t="s">
        <v>713</v>
      </c>
      <c r="C116" s="219"/>
      <c r="D116" s="283"/>
      <c r="E116" s="316"/>
      <c r="F116" s="284">
        <f>SUM(G116:Y116)</f>
        <v>10</v>
      </c>
      <c r="G116" s="319">
        <v>1</v>
      </c>
      <c r="H116" s="318"/>
      <c r="I116" s="318"/>
      <c r="J116" s="318"/>
      <c r="K116" s="319">
        <v>1</v>
      </c>
      <c r="L116" s="319">
        <v>1</v>
      </c>
      <c r="M116" s="319">
        <v>1</v>
      </c>
      <c r="N116" s="319">
        <v>1</v>
      </c>
      <c r="O116" s="318"/>
      <c r="P116" s="318"/>
      <c r="Q116" s="318"/>
      <c r="R116" s="319">
        <v>1</v>
      </c>
      <c r="S116" s="318"/>
      <c r="T116" s="318"/>
      <c r="U116" s="319">
        <v>1</v>
      </c>
      <c r="V116" s="319">
        <v>1</v>
      </c>
      <c r="W116" s="319">
        <v>1</v>
      </c>
      <c r="X116" s="319">
        <v>1</v>
      </c>
      <c r="Y116" s="318"/>
      <c r="Z116" s="283">
        <f t="shared" si="139"/>
        <v>0</v>
      </c>
      <c r="AA116" s="316"/>
      <c r="AB116" s="317"/>
      <c r="AC116" s="283">
        <f t="shared" si="140"/>
        <v>0</v>
      </c>
      <c r="AD116" s="283">
        <f t="shared" si="140"/>
        <v>0</v>
      </c>
      <c r="AE116" s="283">
        <f t="shared" si="140"/>
        <v>0</v>
      </c>
      <c r="AF116" s="283">
        <f t="shared" si="140"/>
        <v>0</v>
      </c>
      <c r="AG116" s="283">
        <f t="shared" si="140"/>
        <v>0</v>
      </c>
      <c r="AH116" s="283">
        <f t="shared" si="140"/>
        <v>0</v>
      </c>
      <c r="AI116" s="283">
        <f t="shared" si="140"/>
        <v>0</v>
      </c>
      <c r="AJ116" s="283">
        <f t="shared" si="140"/>
        <v>0</v>
      </c>
      <c r="AK116" s="283">
        <f t="shared" si="140"/>
        <v>0</v>
      </c>
      <c r="AL116" s="283">
        <f t="shared" si="140"/>
        <v>0</v>
      </c>
      <c r="AM116" s="283">
        <f t="shared" si="140"/>
        <v>0</v>
      </c>
      <c r="AN116" s="283">
        <f t="shared" si="140"/>
        <v>0</v>
      </c>
      <c r="AO116" s="283">
        <f t="shared" si="140"/>
        <v>0</v>
      </c>
      <c r="AP116" s="283">
        <f t="shared" si="140"/>
        <v>0</v>
      </c>
      <c r="AQ116" s="283">
        <f t="shared" si="140"/>
        <v>0</v>
      </c>
      <c r="AR116" s="283">
        <f t="shared" si="141"/>
        <v>0</v>
      </c>
      <c r="AS116" s="283">
        <f t="shared" si="142"/>
        <v>0</v>
      </c>
      <c r="AT116" s="283">
        <f t="shared" si="142"/>
        <v>0</v>
      </c>
      <c r="AU116" s="283">
        <f t="shared" si="142"/>
        <v>0</v>
      </c>
      <c r="AV116" s="220"/>
    </row>
    <row r="117" spans="1:50" outlineLevel="2" x14ac:dyDescent="0.3">
      <c r="A117" s="5" t="s">
        <v>714</v>
      </c>
      <c r="B117" s="219" t="s">
        <v>1236</v>
      </c>
      <c r="C117" s="219"/>
      <c r="D117" s="283"/>
      <c r="E117" s="316"/>
      <c r="F117" s="284">
        <v>1</v>
      </c>
      <c r="G117" s="319">
        <v>1</v>
      </c>
      <c r="H117" s="318"/>
      <c r="I117" s="318"/>
      <c r="J117" s="318"/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283">
        <f t="shared" si="139"/>
        <v>0</v>
      </c>
      <c r="AA117" s="316"/>
      <c r="AB117" s="317"/>
      <c r="AC117" s="283">
        <f t="shared" ref="AC117" si="143">$E117*G117</f>
        <v>0</v>
      </c>
      <c r="AD117" s="283">
        <f t="shared" ref="AD117" si="144">$E117*H117</f>
        <v>0</v>
      </c>
      <c r="AE117" s="283">
        <f t="shared" ref="AE117" si="145">$E117*I117</f>
        <v>0</v>
      </c>
      <c r="AF117" s="283">
        <f t="shared" ref="AF117" si="146">$E117*J117</f>
        <v>0</v>
      </c>
      <c r="AG117" s="283">
        <f t="shared" ref="AG117" si="147">$E117*K117</f>
        <v>0</v>
      </c>
      <c r="AH117" s="283">
        <f t="shared" ref="AH117" si="148">$E117*L117</f>
        <v>0</v>
      </c>
      <c r="AI117" s="283">
        <f t="shared" ref="AI117" si="149">$E117*M117</f>
        <v>0</v>
      </c>
      <c r="AJ117" s="283">
        <f t="shared" ref="AJ117" si="150">$E117*N117</f>
        <v>0</v>
      </c>
      <c r="AK117" s="283">
        <f t="shared" ref="AK117" si="151">$E117*O117</f>
        <v>0</v>
      </c>
      <c r="AL117" s="283">
        <f t="shared" ref="AL117" si="152">$E117*P117</f>
        <v>0</v>
      </c>
      <c r="AM117" s="283">
        <f t="shared" ref="AM117" si="153">$E117*Q117</f>
        <v>0</v>
      </c>
      <c r="AN117" s="283">
        <f t="shared" ref="AN117" si="154">$E117*R117</f>
        <v>0</v>
      </c>
      <c r="AO117" s="283">
        <f t="shared" ref="AO117" si="155">$E117*S117</f>
        <v>0</v>
      </c>
      <c r="AP117" s="283">
        <f t="shared" ref="AP117" si="156">$E117*T117</f>
        <v>0</v>
      </c>
      <c r="AQ117" s="283">
        <f t="shared" ref="AQ117" si="157">$E117*U117</f>
        <v>0</v>
      </c>
      <c r="AR117" s="283">
        <f t="shared" ref="AR117" si="158">$E117*V117</f>
        <v>0</v>
      </c>
      <c r="AS117" s="283">
        <f t="shared" ref="AS117" si="159">$E117*W117</f>
        <v>0</v>
      </c>
      <c r="AT117" s="283">
        <f t="shared" ref="AT117" si="160">$E117*X117</f>
        <v>0</v>
      </c>
      <c r="AU117" s="283">
        <f t="shared" ref="AU117" si="161">$E117*Y117</f>
        <v>0</v>
      </c>
      <c r="AV117" s="220"/>
    </row>
    <row r="118" spans="1:50" outlineLevel="2" x14ac:dyDescent="0.3">
      <c r="A118" s="5" t="s">
        <v>714</v>
      </c>
      <c r="B118" s="219" t="s">
        <v>715</v>
      </c>
      <c r="C118" s="219"/>
      <c r="D118" s="283"/>
      <c r="E118" s="316"/>
      <c r="F118" s="284">
        <f>SUM(G118:Y118)</f>
        <v>22</v>
      </c>
      <c r="G118" s="318"/>
      <c r="H118" s="318"/>
      <c r="I118" s="318"/>
      <c r="J118" s="318"/>
      <c r="K118" s="318"/>
      <c r="L118" s="318"/>
      <c r="M118" s="319">
        <v>1</v>
      </c>
      <c r="N118" s="318"/>
      <c r="O118" s="318"/>
      <c r="P118" s="318"/>
      <c r="Q118" s="319">
        <v>4</v>
      </c>
      <c r="R118" s="319">
        <v>3</v>
      </c>
      <c r="S118" s="318"/>
      <c r="T118" s="318"/>
      <c r="U118" s="319">
        <v>8</v>
      </c>
      <c r="V118" s="319">
        <v>6</v>
      </c>
      <c r="W118" s="318"/>
      <c r="X118" s="318"/>
      <c r="Y118" s="318"/>
      <c r="Z118" s="283">
        <f t="shared" si="139"/>
        <v>0</v>
      </c>
      <c r="AA118" s="316"/>
      <c r="AB118" s="317"/>
      <c r="AC118" s="283">
        <f t="shared" si="140"/>
        <v>0</v>
      </c>
      <c r="AD118" s="283">
        <f t="shared" si="140"/>
        <v>0</v>
      </c>
      <c r="AE118" s="283">
        <f t="shared" si="140"/>
        <v>0</v>
      </c>
      <c r="AF118" s="283">
        <f t="shared" si="140"/>
        <v>0</v>
      </c>
      <c r="AG118" s="283">
        <f t="shared" si="140"/>
        <v>0</v>
      </c>
      <c r="AH118" s="283">
        <f t="shared" si="140"/>
        <v>0</v>
      </c>
      <c r="AI118" s="283">
        <f t="shared" si="140"/>
        <v>0</v>
      </c>
      <c r="AJ118" s="283">
        <f t="shared" si="140"/>
        <v>0</v>
      </c>
      <c r="AK118" s="283">
        <f t="shared" si="140"/>
        <v>0</v>
      </c>
      <c r="AL118" s="283">
        <f t="shared" si="140"/>
        <v>0</v>
      </c>
      <c r="AM118" s="283">
        <f t="shared" si="140"/>
        <v>0</v>
      </c>
      <c r="AN118" s="283">
        <f t="shared" si="140"/>
        <v>0</v>
      </c>
      <c r="AO118" s="283">
        <f t="shared" si="140"/>
        <v>0</v>
      </c>
      <c r="AP118" s="283">
        <f t="shared" si="140"/>
        <v>0</v>
      </c>
      <c r="AQ118" s="283">
        <f t="shared" si="140"/>
        <v>0</v>
      </c>
      <c r="AR118" s="283">
        <f t="shared" si="141"/>
        <v>0</v>
      </c>
      <c r="AS118" s="283">
        <f t="shared" si="142"/>
        <v>0</v>
      </c>
      <c r="AT118" s="283">
        <f t="shared" si="142"/>
        <v>0</v>
      </c>
      <c r="AU118" s="283">
        <f t="shared" si="142"/>
        <v>0</v>
      </c>
      <c r="AV118" s="220"/>
    </row>
    <row r="119" spans="1:50" s="12" customFormat="1" ht="31.2" x14ac:dyDescent="0.3">
      <c r="A119" s="13" t="s">
        <v>716</v>
      </c>
      <c r="B119" s="224" t="s">
        <v>717</v>
      </c>
      <c r="C119" s="224" t="s">
        <v>509</v>
      </c>
      <c r="D119" s="291"/>
      <c r="E119" s="291"/>
      <c r="F119" s="292"/>
      <c r="G119" s="292" t="str">
        <f>G$2</f>
        <v>PH1 STAGE</v>
      </c>
      <c r="H119" s="292" t="str">
        <f t="shared" ref="H119:Y119" si="162">H$2</f>
        <v>NOC</v>
      </c>
      <c r="I119" s="292" t="str">
        <f t="shared" si="162"/>
        <v>SCC</v>
      </c>
      <c r="J119" s="292" t="str">
        <f t="shared" si="162"/>
        <v>HMI TRN</v>
      </c>
      <c r="K119" s="292" t="str">
        <f t="shared" si="162"/>
        <v>APT</v>
      </c>
      <c r="L119" s="292" t="str">
        <f t="shared" si="162"/>
        <v>MTN</v>
      </c>
      <c r="M119" s="292" t="str">
        <f t="shared" si="162"/>
        <v>ALR
AV</v>
      </c>
      <c r="N119" s="292" t="str">
        <f t="shared" si="162"/>
        <v>RTR</v>
      </c>
      <c r="O119" s="292" t="str">
        <f t="shared" si="162"/>
        <v>LLA</v>
      </c>
      <c r="P119" s="292" t="str">
        <f t="shared" si="162"/>
        <v>TLR</v>
      </c>
      <c r="Q119" s="292" t="str">
        <f t="shared" si="162"/>
        <v>ALR
MP</v>
      </c>
      <c r="R119" s="292" t="str">
        <f t="shared" si="162"/>
        <v>WIR</v>
      </c>
      <c r="S119" s="292" t="str">
        <f t="shared" si="162"/>
        <v>WAO</v>
      </c>
      <c r="T119" s="292" t="str">
        <f t="shared" si="162"/>
        <v>KDL</v>
      </c>
      <c r="U119" s="292" t="str">
        <f t="shared" si="162"/>
        <v>SEC</v>
      </c>
      <c r="V119" s="292" t="str">
        <f t="shared" si="162"/>
        <v>SBG</v>
      </c>
      <c r="W119" s="292" t="str">
        <f t="shared" si="162"/>
        <v>KRP</v>
      </c>
      <c r="X119" s="292" t="str">
        <f t="shared" si="162"/>
        <v>IRP</v>
      </c>
      <c r="Y119" s="292" t="str">
        <f t="shared" si="162"/>
        <v>PLMS</v>
      </c>
      <c r="Z119" s="291">
        <f>SUBTOTAL(9,Z120:Z154)</f>
        <v>0</v>
      </c>
      <c r="AA119" s="291">
        <f t="shared" ref="AA119:AU119" si="163">SUBTOTAL(9,AA120:AA154)</f>
        <v>0</v>
      </c>
      <c r="AB119" s="293">
        <f t="shared" si="163"/>
        <v>0</v>
      </c>
      <c r="AC119" s="291">
        <f t="shared" si="163"/>
        <v>0</v>
      </c>
      <c r="AD119" s="291">
        <f t="shared" si="163"/>
        <v>0</v>
      </c>
      <c r="AE119" s="291">
        <f t="shared" si="163"/>
        <v>0</v>
      </c>
      <c r="AF119" s="291">
        <f t="shared" si="163"/>
        <v>0</v>
      </c>
      <c r="AG119" s="291">
        <f t="shared" si="163"/>
        <v>0</v>
      </c>
      <c r="AH119" s="291">
        <f t="shared" si="163"/>
        <v>0</v>
      </c>
      <c r="AI119" s="291">
        <f t="shared" si="163"/>
        <v>0</v>
      </c>
      <c r="AJ119" s="291">
        <f t="shared" si="163"/>
        <v>0</v>
      </c>
      <c r="AK119" s="291">
        <f t="shared" si="163"/>
        <v>0</v>
      </c>
      <c r="AL119" s="291">
        <f t="shared" si="163"/>
        <v>0</v>
      </c>
      <c r="AM119" s="291">
        <f t="shared" si="163"/>
        <v>0</v>
      </c>
      <c r="AN119" s="291">
        <f t="shared" si="163"/>
        <v>0</v>
      </c>
      <c r="AO119" s="291">
        <f t="shared" si="163"/>
        <v>0</v>
      </c>
      <c r="AP119" s="291">
        <f t="shared" si="163"/>
        <v>0</v>
      </c>
      <c r="AQ119" s="291">
        <f t="shared" si="163"/>
        <v>0</v>
      </c>
      <c r="AR119" s="291">
        <f t="shared" si="163"/>
        <v>0</v>
      </c>
      <c r="AS119" s="291">
        <f t="shared" si="163"/>
        <v>0</v>
      </c>
      <c r="AT119" s="291">
        <f t="shared" si="163"/>
        <v>0</v>
      </c>
      <c r="AU119" s="291">
        <f t="shared" si="163"/>
        <v>0</v>
      </c>
      <c r="AV119" s="224"/>
      <c r="AX119" s="12" t="b">
        <f>SUM(AD119:AU119)=SUM(Z120,Z130,Z132,Z138,Z144,Z148,Z153)</f>
        <v>1</v>
      </c>
    </row>
    <row r="120" spans="1:50" outlineLevel="1" x14ac:dyDescent="0.3">
      <c r="A120" s="20" t="s">
        <v>718</v>
      </c>
      <c r="B120" s="209" t="s">
        <v>719</v>
      </c>
      <c r="C120" s="209"/>
      <c r="D120" s="151" t="s">
        <v>27</v>
      </c>
      <c r="E120" s="151"/>
      <c r="F120" s="324">
        <f>SUBTOTAL(9,F121:F129)</f>
        <v>1</v>
      </c>
      <c r="G120" s="324">
        <f t="shared" ref="G120:AU120" si="164">SUBTOTAL(9,G121:G129)</f>
        <v>0</v>
      </c>
      <c r="H120" s="324">
        <f t="shared" si="164"/>
        <v>0</v>
      </c>
      <c r="I120" s="324">
        <f t="shared" si="164"/>
        <v>1</v>
      </c>
      <c r="J120" s="324">
        <f t="shared" si="164"/>
        <v>0</v>
      </c>
      <c r="K120" s="324">
        <f t="shared" si="164"/>
        <v>0</v>
      </c>
      <c r="L120" s="324">
        <f t="shared" si="164"/>
        <v>0</v>
      </c>
      <c r="M120" s="324">
        <f t="shared" si="164"/>
        <v>0</v>
      </c>
      <c r="N120" s="324">
        <f t="shared" si="164"/>
        <v>0</v>
      </c>
      <c r="O120" s="324">
        <f t="shared" si="164"/>
        <v>0</v>
      </c>
      <c r="P120" s="324">
        <f t="shared" si="164"/>
        <v>0</v>
      </c>
      <c r="Q120" s="324">
        <f t="shared" si="164"/>
        <v>0</v>
      </c>
      <c r="R120" s="324">
        <f t="shared" si="164"/>
        <v>0</v>
      </c>
      <c r="S120" s="324">
        <f t="shared" si="164"/>
        <v>0</v>
      </c>
      <c r="T120" s="324">
        <f t="shared" si="164"/>
        <v>0</v>
      </c>
      <c r="U120" s="324">
        <f t="shared" si="164"/>
        <v>0</v>
      </c>
      <c r="V120" s="324">
        <f t="shared" si="164"/>
        <v>0</v>
      </c>
      <c r="W120" s="324">
        <f t="shared" si="164"/>
        <v>0</v>
      </c>
      <c r="X120" s="324">
        <f t="shared" si="164"/>
        <v>0</v>
      </c>
      <c r="Y120" s="324">
        <f t="shared" si="164"/>
        <v>0</v>
      </c>
      <c r="Z120" s="151">
        <f t="shared" si="164"/>
        <v>0</v>
      </c>
      <c r="AA120" s="151">
        <f t="shared" si="164"/>
        <v>0</v>
      </c>
      <c r="AB120" s="205">
        <f t="shared" si="164"/>
        <v>0</v>
      </c>
      <c r="AC120" s="151">
        <f t="shared" si="164"/>
        <v>0</v>
      </c>
      <c r="AD120" s="151">
        <f t="shared" si="164"/>
        <v>0</v>
      </c>
      <c r="AE120" s="151">
        <f t="shared" si="164"/>
        <v>0</v>
      </c>
      <c r="AF120" s="151">
        <f t="shared" si="164"/>
        <v>0</v>
      </c>
      <c r="AG120" s="151">
        <f t="shared" si="164"/>
        <v>0</v>
      </c>
      <c r="AH120" s="151">
        <f t="shared" si="164"/>
        <v>0</v>
      </c>
      <c r="AI120" s="151">
        <f t="shared" si="164"/>
        <v>0</v>
      </c>
      <c r="AJ120" s="151">
        <f t="shared" si="164"/>
        <v>0</v>
      </c>
      <c r="AK120" s="151">
        <f t="shared" si="164"/>
        <v>0</v>
      </c>
      <c r="AL120" s="151">
        <f t="shared" si="164"/>
        <v>0</v>
      </c>
      <c r="AM120" s="151">
        <f t="shared" si="164"/>
        <v>0</v>
      </c>
      <c r="AN120" s="151">
        <f t="shared" si="164"/>
        <v>0</v>
      </c>
      <c r="AO120" s="151">
        <f t="shared" si="164"/>
        <v>0</v>
      </c>
      <c r="AP120" s="151">
        <f t="shared" si="164"/>
        <v>0</v>
      </c>
      <c r="AQ120" s="151">
        <f t="shared" si="164"/>
        <v>0</v>
      </c>
      <c r="AR120" s="151">
        <f t="shared" si="164"/>
        <v>0</v>
      </c>
      <c r="AS120" s="151">
        <f t="shared" si="164"/>
        <v>0</v>
      </c>
      <c r="AT120" s="151">
        <f t="shared" si="164"/>
        <v>0</v>
      </c>
      <c r="AU120" s="151">
        <f t="shared" si="164"/>
        <v>0</v>
      </c>
      <c r="AV120" s="209"/>
    </row>
    <row r="121" spans="1:50" outlineLevel="2" x14ac:dyDescent="0.3">
      <c r="A121" s="5" t="s">
        <v>720</v>
      </c>
      <c r="B121" s="219" t="s">
        <v>721</v>
      </c>
      <c r="C121" s="219" t="s">
        <v>722</v>
      </c>
      <c r="D121" s="283" t="s">
        <v>723</v>
      </c>
      <c r="E121" s="316"/>
      <c r="F121" s="284">
        <f t="shared" ref="F121:F129" si="165">SUM(G121:Y121)</f>
        <v>0</v>
      </c>
      <c r="G121" s="318"/>
      <c r="H121" s="319"/>
      <c r="I121" s="319"/>
      <c r="J121" s="318"/>
      <c r="K121" s="318"/>
      <c r="L121" s="318"/>
      <c r="M121" s="318"/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283">
        <f t="shared" ref="Z121:Z129" si="166">SUM(AC121:AU121)</f>
        <v>0</v>
      </c>
      <c r="AA121" s="316"/>
      <c r="AB121" s="317"/>
      <c r="AC121" s="283">
        <f t="shared" ref="AC121:AC129" si="167">$E121*G121</f>
        <v>0</v>
      </c>
      <c r="AD121" s="283">
        <f t="shared" ref="AD121:AD129" si="168">$E121*H121</f>
        <v>0</v>
      </c>
      <c r="AE121" s="283">
        <f t="shared" ref="AE121:AE129" si="169">$E121*I121</f>
        <v>0</v>
      </c>
      <c r="AF121" s="283">
        <f t="shared" ref="AF121:AF129" si="170">$E121*J121</f>
        <v>0</v>
      </c>
      <c r="AG121" s="283">
        <f t="shared" ref="AG121:AG129" si="171">$E121*K121</f>
        <v>0</v>
      </c>
      <c r="AH121" s="283">
        <f t="shared" ref="AH121:AH129" si="172">$E121*L121</f>
        <v>0</v>
      </c>
      <c r="AI121" s="283">
        <f t="shared" ref="AI121:AI129" si="173">$E121*M121</f>
        <v>0</v>
      </c>
      <c r="AJ121" s="283">
        <f t="shared" ref="AJ121:AJ129" si="174">$E121*N121</f>
        <v>0</v>
      </c>
      <c r="AK121" s="283">
        <f t="shared" ref="AK121:AK129" si="175">$E121*O121</f>
        <v>0</v>
      </c>
      <c r="AL121" s="283">
        <f t="shared" ref="AL121:AL129" si="176">$E121*P121</f>
        <v>0</v>
      </c>
      <c r="AM121" s="283">
        <f t="shared" ref="AM121:AM129" si="177">$E121*Q121</f>
        <v>0</v>
      </c>
      <c r="AN121" s="283">
        <f t="shared" ref="AN121:AN129" si="178">$E121*R121</f>
        <v>0</v>
      </c>
      <c r="AO121" s="283">
        <f t="shared" ref="AO121:AO129" si="179">$E121*S121</f>
        <v>0</v>
      </c>
      <c r="AP121" s="283">
        <f t="shared" ref="AP121:AP129" si="180">$E121*T121</f>
        <v>0</v>
      </c>
      <c r="AQ121" s="283">
        <f t="shared" ref="AQ121:AQ129" si="181">$E121*U121</f>
        <v>0</v>
      </c>
      <c r="AR121" s="283">
        <f t="shared" ref="AR121:AR129" si="182">$E121*V121</f>
        <v>0</v>
      </c>
      <c r="AS121" s="283">
        <f t="shared" ref="AS121:AS129" si="183">$E121*W121</f>
        <v>0</v>
      </c>
      <c r="AT121" s="283">
        <f t="shared" ref="AT121:AT129" si="184">$E121*X121</f>
        <v>0</v>
      </c>
      <c r="AU121" s="283">
        <f t="shared" ref="AU121:AU129" si="185">$E121*Y121</f>
        <v>0</v>
      </c>
      <c r="AV121" s="220"/>
    </row>
    <row r="122" spans="1:50" outlineLevel="2" x14ac:dyDescent="0.3">
      <c r="A122" s="5" t="s">
        <v>724</v>
      </c>
      <c r="B122" s="219" t="s">
        <v>725</v>
      </c>
      <c r="C122" s="219" t="s">
        <v>722</v>
      </c>
      <c r="D122" s="283" t="s">
        <v>723</v>
      </c>
      <c r="E122" s="316"/>
      <c r="F122" s="284">
        <f t="shared" si="165"/>
        <v>0</v>
      </c>
      <c r="G122" s="318"/>
      <c r="H122" s="319"/>
      <c r="I122" s="319"/>
      <c r="J122" s="318"/>
      <c r="K122" s="318"/>
      <c r="L122" s="318"/>
      <c r="M122" s="318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283">
        <f t="shared" si="166"/>
        <v>0</v>
      </c>
      <c r="AA122" s="316"/>
      <c r="AB122" s="317"/>
      <c r="AC122" s="283">
        <f t="shared" si="167"/>
        <v>0</v>
      </c>
      <c r="AD122" s="283">
        <f t="shared" si="168"/>
        <v>0</v>
      </c>
      <c r="AE122" s="283">
        <f t="shared" si="169"/>
        <v>0</v>
      </c>
      <c r="AF122" s="283">
        <f t="shared" si="170"/>
        <v>0</v>
      </c>
      <c r="AG122" s="283">
        <f t="shared" si="171"/>
        <v>0</v>
      </c>
      <c r="AH122" s="283">
        <f t="shared" si="172"/>
        <v>0</v>
      </c>
      <c r="AI122" s="283">
        <f t="shared" si="173"/>
        <v>0</v>
      </c>
      <c r="AJ122" s="283">
        <f t="shared" si="174"/>
        <v>0</v>
      </c>
      <c r="AK122" s="283">
        <f t="shared" si="175"/>
        <v>0</v>
      </c>
      <c r="AL122" s="283">
        <f t="shared" si="176"/>
        <v>0</v>
      </c>
      <c r="AM122" s="283">
        <f t="shared" si="177"/>
        <v>0</v>
      </c>
      <c r="AN122" s="283">
        <f t="shared" si="178"/>
        <v>0</v>
      </c>
      <c r="AO122" s="283">
        <f t="shared" si="179"/>
        <v>0</v>
      </c>
      <c r="AP122" s="283">
        <f t="shared" si="180"/>
        <v>0</v>
      </c>
      <c r="AQ122" s="283">
        <f t="shared" si="181"/>
        <v>0</v>
      </c>
      <c r="AR122" s="283">
        <f t="shared" si="182"/>
        <v>0</v>
      </c>
      <c r="AS122" s="283">
        <f t="shared" si="183"/>
        <v>0</v>
      </c>
      <c r="AT122" s="283">
        <f t="shared" si="184"/>
        <v>0</v>
      </c>
      <c r="AU122" s="283">
        <f t="shared" si="185"/>
        <v>0</v>
      </c>
      <c r="AV122" s="220"/>
    </row>
    <row r="123" spans="1:50" outlineLevel="2" x14ac:dyDescent="0.3">
      <c r="A123" s="5" t="s">
        <v>726</v>
      </c>
      <c r="B123" s="219" t="s">
        <v>727</v>
      </c>
      <c r="C123" s="219" t="s">
        <v>722</v>
      </c>
      <c r="D123" s="283" t="s">
        <v>723</v>
      </c>
      <c r="E123" s="316"/>
      <c r="F123" s="284">
        <f t="shared" si="165"/>
        <v>0</v>
      </c>
      <c r="G123" s="318"/>
      <c r="H123" s="319"/>
      <c r="I123" s="319"/>
      <c r="J123" s="318"/>
      <c r="K123" s="318"/>
      <c r="L123" s="318"/>
      <c r="M123" s="318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Y123" s="318"/>
      <c r="Z123" s="283">
        <f t="shared" si="166"/>
        <v>0</v>
      </c>
      <c r="AA123" s="316"/>
      <c r="AB123" s="317"/>
      <c r="AC123" s="283">
        <f t="shared" si="167"/>
        <v>0</v>
      </c>
      <c r="AD123" s="283">
        <f t="shared" si="168"/>
        <v>0</v>
      </c>
      <c r="AE123" s="283">
        <f t="shared" si="169"/>
        <v>0</v>
      </c>
      <c r="AF123" s="283">
        <f t="shared" si="170"/>
        <v>0</v>
      </c>
      <c r="AG123" s="283">
        <f t="shared" si="171"/>
        <v>0</v>
      </c>
      <c r="AH123" s="283">
        <f t="shared" si="172"/>
        <v>0</v>
      </c>
      <c r="AI123" s="283">
        <f t="shared" si="173"/>
        <v>0</v>
      </c>
      <c r="AJ123" s="283">
        <f t="shared" si="174"/>
        <v>0</v>
      </c>
      <c r="AK123" s="283">
        <f t="shared" si="175"/>
        <v>0</v>
      </c>
      <c r="AL123" s="283">
        <f t="shared" si="176"/>
        <v>0</v>
      </c>
      <c r="AM123" s="283">
        <f t="shared" si="177"/>
        <v>0</v>
      </c>
      <c r="AN123" s="283">
        <f t="shared" si="178"/>
        <v>0</v>
      </c>
      <c r="AO123" s="283">
        <f t="shared" si="179"/>
        <v>0</v>
      </c>
      <c r="AP123" s="283">
        <f t="shared" si="180"/>
        <v>0</v>
      </c>
      <c r="AQ123" s="283">
        <f t="shared" si="181"/>
        <v>0</v>
      </c>
      <c r="AR123" s="283">
        <f t="shared" si="182"/>
        <v>0</v>
      </c>
      <c r="AS123" s="283">
        <f t="shared" si="183"/>
        <v>0</v>
      </c>
      <c r="AT123" s="283">
        <f t="shared" si="184"/>
        <v>0</v>
      </c>
      <c r="AU123" s="283">
        <f t="shared" si="185"/>
        <v>0</v>
      </c>
      <c r="AV123" s="220"/>
    </row>
    <row r="124" spans="1:50" outlineLevel="2" x14ac:dyDescent="0.3">
      <c r="A124" s="5" t="s">
        <v>728</v>
      </c>
      <c r="B124" s="219" t="s">
        <v>729</v>
      </c>
      <c r="C124" s="219" t="s">
        <v>722</v>
      </c>
      <c r="D124" s="283" t="s">
        <v>723</v>
      </c>
      <c r="E124" s="316"/>
      <c r="F124" s="284">
        <f t="shared" si="165"/>
        <v>0</v>
      </c>
      <c r="G124" s="318"/>
      <c r="H124" s="319"/>
      <c r="I124" s="319"/>
      <c r="J124" s="318"/>
      <c r="K124" s="318"/>
      <c r="L124" s="318"/>
      <c r="M124" s="318"/>
      <c r="N124" s="318"/>
      <c r="O124" s="318"/>
      <c r="P124" s="318"/>
      <c r="Q124" s="318"/>
      <c r="R124" s="318"/>
      <c r="S124" s="318"/>
      <c r="T124" s="318"/>
      <c r="U124" s="318"/>
      <c r="V124" s="318"/>
      <c r="W124" s="318"/>
      <c r="X124" s="318"/>
      <c r="Y124" s="318"/>
      <c r="Z124" s="283">
        <f t="shared" si="166"/>
        <v>0</v>
      </c>
      <c r="AA124" s="316"/>
      <c r="AB124" s="317"/>
      <c r="AC124" s="283">
        <f t="shared" si="167"/>
        <v>0</v>
      </c>
      <c r="AD124" s="283">
        <f t="shared" si="168"/>
        <v>0</v>
      </c>
      <c r="AE124" s="283">
        <f t="shared" si="169"/>
        <v>0</v>
      </c>
      <c r="AF124" s="283">
        <f t="shared" si="170"/>
        <v>0</v>
      </c>
      <c r="AG124" s="283">
        <f t="shared" si="171"/>
        <v>0</v>
      </c>
      <c r="AH124" s="283">
        <f t="shared" si="172"/>
        <v>0</v>
      </c>
      <c r="AI124" s="283">
        <f t="shared" si="173"/>
        <v>0</v>
      </c>
      <c r="AJ124" s="283">
        <f t="shared" si="174"/>
        <v>0</v>
      </c>
      <c r="AK124" s="283">
        <f t="shared" si="175"/>
        <v>0</v>
      </c>
      <c r="AL124" s="283">
        <f t="shared" si="176"/>
        <v>0</v>
      </c>
      <c r="AM124" s="283">
        <f t="shared" si="177"/>
        <v>0</v>
      </c>
      <c r="AN124" s="283">
        <f t="shared" si="178"/>
        <v>0</v>
      </c>
      <c r="AO124" s="283">
        <f t="shared" si="179"/>
        <v>0</v>
      </c>
      <c r="AP124" s="283">
        <f t="shared" si="180"/>
        <v>0</v>
      </c>
      <c r="AQ124" s="283">
        <f t="shared" si="181"/>
        <v>0</v>
      </c>
      <c r="AR124" s="283">
        <f t="shared" si="182"/>
        <v>0</v>
      </c>
      <c r="AS124" s="283">
        <f t="shared" si="183"/>
        <v>0</v>
      </c>
      <c r="AT124" s="283">
        <f t="shared" si="184"/>
        <v>0</v>
      </c>
      <c r="AU124" s="283">
        <f t="shared" si="185"/>
        <v>0</v>
      </c>
      <c r="AV124" s="220"/>
    </row>
    <row r="125" spans="1:50" outlineLevel="2" x14ac:dyDescent="0.3">
      <c r="A125" s="5" t="s">
        <v>730</v>
      </c>
      <c r="B125" s="219" t="s">
        <v>731</v>
      </c>
      <c r="C125" s="219" t="s">
        <v>722</v>
      </c>
      <c r="D125" s="283" t="s">
        <v>723</v>
      </c>
      <c r="E125" s="316"/>
      <c r="F125" s="284">
        <f t="shared" si="165"/>
        <v>1</v>
      </c>
      <c r="G125" s="318"/>
      <c r="H125" s="319"/>
      <c r="I125" s="319">
        <v>1</v>
      </c>
      <c r="J125" s="318"/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Y125" s="318"/>
      <c r="Z125" s="283">
        <f t="shared" si="166"/>
        <v>0</v>
      </c>
      <c r="AA125" s="316"/>
      <c r="AB125" s="317"/>
      <c r="AC125" s="283">
        <f t="shared" si="167"/>
        <v>0</v>
      </c>
      <c r="AD125" s="283">
        <f t="shared" si="168"/>
        <v>0</v>
      </c>
      <c r="AE125" s="283">
        <f t="shared" si="169"/>
        <v>0</v>
      </c>
      <c r="AF125" s="283">
        <f t="shared" si="170"/>
        <v>0</v>
      </c>
      <c r="AG125" s="283">
        <f t="shared" si="171"/>
        <v>0</v>
      </c>
      <c r="AH125" s="283">
        <f t="shared" si="172"/>
        <v>0</v>
      </c>
      <c r="AI125" s="283">
        <f t="shared" si="173"/>
        <v>0</v>
      </c>
      <c r="AJ125" s="283">
        <f t="shared" si="174"/>
        <v>0</v>
      </c>
      <c r="AK125" s="283">
        <f t="shared" si="175"/>
        <v>0</v>
      </c>
      <c r="AL125" s="283">
        <f t="shared" si="176"/>
        <v>0</v>
      </c>
      <c r="AM125" s="283">
        <f t="shared" si="177"/>
        <v>0</v>
      </c>
      <c r="AN125" s="283">
        <f t="shared" si="178"/>
        <v>0</v>
      </c>
      <c r="AO125" s="283">
        <f t="shared" si="179"/>
        <v>0</v>
      </c>
      <c r="AP125" s="283">
        <f t="shared" si="180"/>
        <v>0</v>
      </c>
      <c r="AQ125" s="283">
        <f t="shared" si="181"/>
        <v>0</v>
      </c>
      <c r="AR125" s="283">
        <f t="shared" si="182"/>
        <v>0</v>
      </c>
      <c r="AS125" s="283">
        <f t="shared" si="183"/>
        <v>0</v>
      </c>
      <c r="AT125" s="283">
        <f t="shared" si="184"/>
        <v>0</v>
      </c>
      <c r="AU125" s="283">
        <f t="shared" si="185"/>
        <v>0</v>
      </c>
      <c r="AV125" s="220"/>
    </row>
    <row r="126" spans="1:50" outlineLevel="2" x14ac:dyDescent="0.3">
      <c r="A126" s="5" t="s">
        <v>732</v>
      </c>
      <c r="B126" s="219" t="s">
        <v>733</v>
      </c>
      <c r="C126" s="219" t="s">
        <v>722</v>
      </c>
      <c r="D126" s="283" t="s">
        <v>723</v>
      </c>
      <c r="E126" s="316"/>
      <c r="F126" s="284">
        <f t="shared" si="165"/>
        <v>0</v>
      </c>
      <c r="G126" s="318"/>
      <c r="H126" s="319"/>
      <c r="I126" s="319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283">
        <f t="shared" si="166"/>
        <v>0</v>
      </c>
      <c r="AA126" s="316"/>
      <c r="AB126" s="317"/>
      <c r="AC126" s="283">
        <f t="shared" si="167"/>
        <v>0</v>
      </c>
      <c r="AD126" s="283">
        <f t="shared" si="168"/>
        <v>0</v>
      </c>
      <c r="AE126" s="283">
        <f t="shared" si="169"/>
        <v>0</v>
      </c>
      <c r="AF126" s="283">
        <f t="shared" si="170"/>
        <v>0</v>
      </c>
      <c r="AG126" s="283">
        <f t="shared" si="171"/>
        <v>0</v>
      </c>
      <c r="AH126" s="283">
        <f t="shared" si="172"/>
        <v>0</v>
      </c>
      <c r="AI126" s="283">
        <f t="shared" si="173"/>
        <v>0</v>
      </c>
      <c r="AJ126" s="283">
        <f t="shared" si="174"/>
        <v>0</v>
      </c>
      <c r="AK126" s="283">
        <f t="shared" si="175"/>
        <v>0</v>
      </c>
      <c r="AL126" s="283">
        <f t="shared" si="176"/>
        <v>0</v>
      </c>
      <c r="AM126" s="283">
        <f t="shared" si="177"/>
        <v>0</v>
      </c>
      <c r="AN126" s="283">
        <f t="shared" si="178"/>
        <v>0</v>
      </c>
      <c r="AO126" s="283">
        <f t="shared" si="179"/>
        <v>0</v>
      </c>
      <c r="AP126" s="283">
        <f t="shared" si="180"/>
        <v>0</v>
      </c>
      <c r="AQ126" s="283">
        <f t="shared" si="181"/>
        <v>0</v>
      </c>
      <c r="AR126" s="283">
        <f t="shared" si="182"/>
        <v>0</v>
      </c>
      <c r="AS126" s="283">
        <f t="shared" si="183"/>
        <v>0</v>
      </c>
      <c r="AT126" s="283">
        <f t="shared" si="184"/>
        <v>0</v>
      </c>
      <c r="AU126" s="283">
        <f t="shared" si="185"/>
        <v>0</v>
      </c>
      <c r="AV126" s="220"/>
    </row>
    <row r="127" spans="1:50" outlineLevel="2" x14ac:dyDescent="0.3">
      <c r="A127" s="5" t="s">
        <v>734</v>
      </c>
      <c r="B127" s="219" t="s">
        <v>735</v>
      </c>
      <c r="C127" s="219" t="s">
        <v>722</v>
      </c>
      <c r="D127" s="283" t="s">
        <v>723</v>
      </c>
      <c r="E127" s="316"/>
      <c r="F127" s="284">
        <f t="shared" si="165"/>
        <v>0</v>
      </c>
      <c r="G127" s="318"/>
      <c r="H127" s="319"/>
      <c r="I127" s="319"/>
      <c r="J127" s="318"/>
      <c r="K127" s="318"/>
      <c r="L127" s="318"/>
      <c r="M127" s="318"/>
      <c r="N127" s="318"/>
      <c r="O127" s="318"/>
      <c r="P127" s="318"/>
      <c r="Q127" s="318"/>
      <c r="R127" s="318"/>
      <c r="S127" s="318"/>
      <c r="T127" s="318"/>
      <c r="U127" s="318"/>
      <c r="V127" s="318"/>
      <c r="W127" s="318"/>
      <c r="X127" s="318"/>
      <c r="Y127" s="318"/>
      <c r="Z127" s="283">
        <f t="shared" si="166"/>
        <v>0</v>
      </c>
      <c r="AA127" s="316"/>
      <c r="AB127" s="317"/>
      <c r="AC127" s="283">
        <f t="shared" si="167"/>
        <v>0</v>
      </c>
      <c r="AD127" s="283">
        <f t="shared" si="168"/>
        <v>0</v>
      </c>
      <c r="AE127" s="283">
        <f t="shared" si="169"/>
        <v>0</v>
      </c>
      <c r="AF127" s="283">
        <f t="shared" si="170"/>
        <v>0</v>
      </c>
      <c r="AG127" s="283">
        <f t="shared" si="171"/>
        <v>0</v>
      </c>
      <c r="AH127" s="283">
        <f t="shared" si="172"/>
        <v>0</v>
      </c>
      <c r="AI127" s="283">
        <f t="shared" si="173"/>
        <v>0</v>
      </c>
      <c r="AJ127" s="283">
        <f t="shared" si="174"/>
        <v>0</v>
      </c>
      <c r="AK127" s="283">
        <f t="shared" si="175"/>
        <v>0</v>
      </c>
      <c r="AL127" s="283">
        <f t="shared" si="176"/>
        <v>0</v>
      </c>
      <c r="AM127" s="283">
        <f t="shared" si="177"/>
        <v>0</v>
      </c>
      <c r="AN127" s="283">
        <f t="shared" si="178"/>
        <v>0</v>
      </c>
      <c r="AO127" s="283">
        <f t="shared" si="179"/>
        <v>0</v>
      </c>
      <c r="AP127" s="283">
        <f t="shared" si="180"/>
        <v>0</v>
      </c>
      <c r="AQ127" s="283">
        <f t="shared" si="181"/>
        <v>0</v>
      </c>
      <c r="AR127" s="283">
        <f t="shared" si="182"/>
        <v>0</v>
      </c>
      <c r="AS127" s="283">
        <f t="shared" si="183"/>
        <v>0</v>
      </c>
      <c r="AT127" s="283">
        <f t="shared" si="184"/>
        <v>0</v>
      </c>
      <c r="AU127" s="283">
        <f t="shared" si="185"/>
        <v>0</v>
      </c>
      <c r="AV127" s="220"/>
    </row>
    <row r="128" spans="1:50" outlineLevel="2" x14ac:dyDescent="0.3">
      <c r="A128" s="5" t="s">
        <v>736</v>
      </c>
      <c r="B128" s="219" t="s">
        <v>737</v>
      </c>
      <c r="C128" s="219" t="s">
        <v>722</v>
      </c>
      <c r="D128" s="283" t="s">
        <v>723</v>
      </c>
      <c r="E128" s="316"/>
      <c r="F128" s="284">
        <f t="shared" si="165"/>
        <v>0</v>
      </c>
      <c r="G128" s="318"/>
      <c r="H128" s="319"/>
      <c r="I128" s="319"/>
      <c r="J128" s="318"/>
      <c r="K128" s="318"/>
      <c r="L128" s="318"/>
      <c r="M128" s="318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  <c r="X128" s="318"/>
      <c r="Y128" s="318"/>
      <c r="Z128" s="283">
        <f t="shared" si="166"/>
        <v>0</v>
      </c>
      <c r="AA128" s="316"/>
      <c r="AB128" s="317"/>
      <c r="AC128" s="283">
        <f t="shared" si="167"/>
        <v>0</v>
      </c>
      <c r="AD128" s="283">
        <f t="shared" si="168"/>
        <v>0</v>
      </c>
      <c r="AE128" s="283">
        <f t="shared" si="169"/>
        <v>0</v>
      </c>
      <c r="AF128" s="283">
        <f t="shared" si="170"/>
        <v>0</v>
      </c>
      <c r="AG128" s="283">
        <f t="shared" si="171"/>
        <v>0</v>
      </c>
      <c r="AH128" s="283">
        <f t="shared" si="172"/>
        <v>0</v>
      </c>
      <c r="AI128" s="283">
        <f t="shared" si="173"/>
        <v>0</v>
      </c>
      <c r="AJ128" s="283">
        <f t="shared" si="174"/>
        <v>0</v>
      </c>
      <c r="AK128" s="283">
        <f t="shared" si="175"/>
        <v>0</v>
      </c>
      <c r="AL128" s="283">
        <f t="shared" si="176"/>
        <v>0</v>
      </c>
      <c r="AM128" s="283">
        <f t="shared" si="177"/>
        <v>0</v>
      </c>
      <c r="AN128" s="283">
        <f t="shared" si="178"/>
        <v>0</v>
      </c>
      <c r="AO128" s="283">
        <f t="shared" si="179"/>
        <v>0</v>
      </c>
      <c r="AP128" s="283">
        <f t="shared" si="180"/>
        <v>0</v>
      </c>
      <c r="AQ128" s="283">
        <f t="shared" si="181"/>
        <v>0</v>
      </c>
      <c r="AR128" s="283">
        <f t="shared" si="182"/>
        <v>0</v>
      </c>
      <c r="AS128" s="283">
        <f t="shared" si="183"/>
        <v>0</v>
      </c>
      <c r="AT128" s="283">
        <f t="shared" si="184"/>
        <v>0</v>
      </c>
      <c r="AU128" s="283">
        <f t="shared" si="185"/>
        <v>0</v>
      </c>
      <c r="AV128" s="220"/>
    </row>
    <row r="129" spans="1:48" outlineLevel="2" x14ac:dyDescent="0.3">
      <c r="A129" s="5" t="s">
        <v>738</v>
      </c>
      <c r="B129" s="219" t="s">
        <v>739</v>
      </c>
      <c r="C129" s="219" t="s">
        <v>722</v>
      </c>
      <c r="D129" s="283" t="s">
        <v>723</v>
      </c>
      <c r="E129" s="316"/>
      <c r="F129" s="284">
        <f t="shared" si="165"/>
        <v>0</v>
      </c>
      <c r="G129" s="318"/>
      <c r="H129" s="319"/>
      <c r="I129" s="319"/>
      <c r="J129" s="318"/>
      <c r="K129" s="318"/>
      <c r="L129" s="318"/>
      <c r="M129" s="318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Y129" s="318"/>
      <c r="Z129" s="283">
        <f t="shared" si="166"/>
        <v>0</v>
      </c>
      <c r="AA129" s="316"/>
      <c r="AB129" s="317"/>
      <c r="AC129" s="283">
        <f t="shared" si="167"/>
        <v>0</v>
      </c>
      <c r="AD129" s="283">
        <f t="shared" si="168"/>
        <v>0</v>
      </c>
      <c r="AE129" s="283">
        <f t="shared" si="169"/>
        <v>0</v>
      </c>
      <c r="AF129" s="283">
        <f t="shared" si="170"/>
        <v>0</v>
      </c>
      <c r="AG129" s="283">
        <f t="shared" si="171"/>
        <v>0</v>
      </c>
      <c r="AH129" s="283">
        <f t="shared" si="172"/>
        <v>0</v>
      </c>
      <c r="AI129" s="283">
        <f t="shared" si="173"/>
        <v>0</v>
      </c>
      <c r="AJ129" s="283">
        <f t="shared" si="174"/>
        <v>0</v>
      </c>
      <c r="AK129" s="283">
        <f t="shared" si="175"/>
        <v>0</v>
      </c>
      <c r="AL129" s="283">
        <f t="shared" si="176"/>
        <v>0</v>
      </c>
      <c r="AM129" s="283">
        <f t="shared" si="177"/>
        <v>0</v>
      </c>
      <c r="AN129" s="283">
        <f t="shared" si="178"/>
        <v>0</v>
      </c>
      <c r="AO129" s="283">
        <f t="shared" si="179"/>
        <v>0</v>
      </c>
      <c r="AP129" s="283">
        <f t="shared" si="180"/>
        <v>0</v>
      </c>
      <c r="AQ129" s="283">
        <f t="shared" si="181"/>
        <v>0</v>
      </c>
      <c r="AR129" s="283">
        <f t="shared" si="182"/>
        <v>0</v>
      </c>
      <c r="AS129" s="283">
        <f t="shared" si="183"/>
        <v>0</v>
      </c>
      <c r="AT129" s="283">
        <f t="shared" si="184"/>
        <v>0</v>
      </c>
      <c r="AU129" s="283">
        <f t="shared" si="185"/>
        <v>0</v>
      </c>
      <c r="AV129" s="220"/>
    </row>
    <row r="130" spans="1:48" outlineLevel="1" x14ac:dyDescent="0.3">
      <c r="A130" s="20" t="s">
        <v>740</v>
      </c>
      <c r="B130" s="209" t="s">
        <v>741</v>
      </c>
      <c r="C130" s="209"/>
      <c r="D130" s="151" t="s">
        <v>27</v>
      </c>
      <c r="E130" s="151"/>
      <c r="F130" s="325">
        <f>SUBTOTAL(9,F131)</f>
        <v>1</v>
      </c>
      <c r="G130" s="324">
        <f t="shared" ref="G130:AU130" si="186">SUBTOTAL(9,G131)</f>
        <v>0</v>
      </c>
      <c r="H130" s="324">
        <f t="shared" si="186"/>
        <v>0</v>
      </c>
      <c r="I130" s="324">
        <f t="shared" si="186"/>
        <v>0</v>
      </c>
      <c r="J130" s="324">
        <f t="shared" si="186"/>
        <v>0</v>
      </c>
      <c r="K130" s="324">
        <f t="shared" si="186"/>
        <v>1</v>
      </c>
      <c r="L130" s="324">
        <f t="shared" si="186"/>
        <v>0</v>
      </c>
      <c r="M130" s="324">
        <f t="shared" si="186"/>
        <v>0</v>
      </c>
      <c r="N130" s="324">
        <f t="shared" si="186"/>
        <v>0</v>
      </c>
      <c r="O130" s="324">
        <f t="shared" si="186"/>
        <v>0</v>
      </c>
      <c r="P130" s="324">
        <f t="shared" si="186"/>
        <v>0</v>
      </c>
      <c r="Q130" s="324">
        <f t="shared" si="186"/>
        <v>0</v>
      </c>
      <c r="R130" s="324">
        <f t="shared" si="186"/>
        <v>0</v>
      </c>
      <c r="S130" s="324">
        <f t="shared" si="186"/>
        <v>0</v>
      </c>
      <c r="T130" s="324">
        <f t="shared" si="186"/>
        <v>0</v>
      </c>
      <c r="U130" s="324">
        <f t="shared" si="186"/>
        <v>0</v>
      </c>
      <c r="V130" s="324">
        <f t="shared" si="186"/>
        <v>0</v>
      </c>
      <c r="W130" s="324">
        <f t="shared" si="186"/>
        <v>0</v>
      </c>
      <c r="X130" s="324">
        <f t="shared" si="186"/>
        <v>0</v>
      </c>
      <c r="Y130" s="324">
        <f t="shared" si="186"/>
        <v>0</v>
      </c>
      <c r="Z130" s="151">
        <f t="shared" si="186"/>
        <v>0</v>
      </c>
      <c r="AA130" s="151">
        <f t="shared" si="186"/>
        <v>0</v>
      </c>
      <c r="AB130" s="205">
        <f t="shared" si="186"/>
        <v>0</v>
      </c>
      <c r="AC130" s="151">
        <f t="shared" si="186"/>
        <v>0</v>
      </c>
      <c r="AD130" s="151">
        <f t="shared" si="186"/>
        <v>0</v>
      </c>
      <c r="AE130" s="151">
        <f t="shared" si="186"/>
        <v>0</v>
      </c>
      <c r="AF130" s="151">
        <f t="shared" si="186"/>
        <v>0</v>
      </c>
      <c r="AG130" s="151">
        <f t="shared" si="186"/>
        <v>0</v>
      </c>
      <c r="AH130" s="151">
        <f t="shared" si="186"/>
        <v>0</v>
      </c>
      <c r="AI130" s="151">
        <f t="shared" si="186"/>
        <v>0</v>
      </c>
      <c r="AJ130" s="151">
        <f t="shared" si="186"/>
        <v>0</v>
      </c>
      <c r="AK130" s="151">
        <f t="shared" si="186"/>
        <v>0</v>
      </c>
      <c r="AL130" s="151">
        <f t="shared" si="186"/>
        <v>0</v>
      </c>
      <c r="AM130" s="151">
        <f t="shared" si="186"/>
        <v>0</v>
      </c>
      <c r="AN130" s="151">
        <f t="shared" si="186"/>
        <v>0</v>
      </c>
      <c r="AO130" s="151">
        <f t="shared" si="186"/>
        <v>0</v>
      </c>
      <c r="AP130" s="151">
        <f t="shared" si="186"/>
        <v>0</v>
      </c>
      <c r="AQ130" s="151">
        <f t="shared" si="186"/>
        <v>0</v>
      </c>
      <c r="AR130" s="151">
        <f t="shared" si="186"/>
        <v>0</v>
      </c>
      <c r="AS130" s="151">
        <f t="shared" si="186"/>
        <v>0</v>
      </c>
      <c r="AT130" s="151">
        <f t="shared" si="186"/>
        <v>0</v>
      </c>
      <c r="AU130" s="151">
        <f t="shared" si="186"/>
        <v>0</v>
      </c>
      <c r="AV130" s="209"/>
    </row>
    <row r="131" spans="1:48" outlineLevel="2" x14ac:dyDescent="0.3">
      <c r="A131" s="5" t="s">
        <v>742</v>
      </c>
      <c r="B131" s="219" t="s">
        <v>743</v>
      </c>
      <c r="C131" s="219" t="s">
        <v>722</v>
      </c>
      <c r="D131" s="283" t="s">
        <v>723</v>
      </c>
      <c r="E131" s="316"/>
      <c r="F131" s="284">
        <f>SUM(G131:Y131)</f>
        <v>1</v>
      </c>
      <c r="G131" s="318"/>
      <c r="H131" s="318"/>
      <c r="I131" s="318"/>
      <c r="J131" s="318"/>
      <c r="K131" s="319">
        <v>1</v>
      </c>
      <c r="L131" s="318"/>
      <c r="M131" s="318"/>
      <c r="N131" s="318"/>
      <c r="O131" s="318"/>
      <c r="P131" s="318"/>
      <c r="Q131" s="318"/>
      <c r="R131" s="318"/>
      <c r="S131" s="318"/>
      <c r="T131" s="318"/>
      <c r="U131" s="318"/>
      <c r="V131" s="318"/>
      <c r="W131" s="318"/>
      <c r="X131" s="318"/>
      <c r="Y131" s="318"/>
      <c r="Z131" s="283">
        <f>SUM(AC131:AU131)</f>
        <v>0</v>
      </c>
      <c r="AA131" s="316"/>
      <c r="AB131" s="317"/>
      <c r="AC131" s="283">
        <f t="shared" ref="AC131:AQ131" si="187">$E131*G131</f>
        <v>0</v>
      </c>
      <c r="AD131" s="283">
        <f t="shared" si="187"/>
        <v>0</v>
      </c>
      <c r="AE131" s="283">
        <f t="shared" si="187"/>
        <v>0</v>
      </c>
      <c r="AF131" s="283">
        <f t="shared" si="187"/>
        <v>0</v>
      </c>
      <c r="AG131" s="283">
        <f t="shared" si="187"/>
        <v>0</v>
      </c>
      <c r="AH131" s="283">
        <f t="shared" si="187"/>
        <v>0</v>
      </c>
      <c r="AI131" s="283">
        <f t="shared" si="187"/>
        <v>0</v>
      </c>
      <c r="AJ131" s="283">
        <f t="shared" si="187"/>
        <v>0</v>
      </c>
      <c r="AK131" s="283">
        <f t="shared" si="187"/>
        <v>0</v>
      </c>
      <c r="AL131" s="283">
        <f t="shared" si="187"/>
        <v>0</v>
      </c>
      <c r="AM131" s="283">
        <f t="shared" si="187"/>
        <v>0</v>
      </c>
      <c r="AN131" s="283">
        <f t="shared" si="187"/>
        <v>0</v>
      </c>
      <c r="AO131" s="283">
        <f t="shared" si="187"/>
        <v>0</v>
      </c>
      <c r="AP131" s="283">
        <f t="shared" si="187"/>
        <v>0</v>
      </c>
      <c r="AQ131" s="283">
        <f t="shared" si="187"/>
        <v>0</v>
      </c>
      <c r="AR131" s="283">
        <f t="shared" ref="AR131:AU131" si="188">$E131*V131</f>
        <v>0</v>
      </c>
      <c r="AS131" s="283">
        <f t="shared" si="188"/>
        <v>0</v>
      </c>
      <c r="AT131" s="283">
        <f t="shared" si="188"/>
        <v>0</v>
      </c>
      <c r="AU131" s="283">
        <f t="shared" si="188"/>
        <v>0</v>
      </c>
      <c r="AV131" s="220"/>
    </row>
    <row r="132" spans="1:48" outlineLevel="1" x14ac:dyDescent="0.3">
      <c r="A132" s="20" t="s">
        <v>744</v>
      </c>
      <c r="B132" s="209" t="s">
        <v>745</v>
      </c>
      <c r="C132" s="209"/>
      <c r="D132" s="151" t="s">
        <v>27</v>
      </c>
      <c r="E132" s="151"/>
      <c r="F132" s="324">
        <f>SUBTOTAL(9,F133:F137)</f>
        <v>13</v>
      </c>
      <c r="G132" s="324">
        <f t="shared" ref="G132:AU132" si="189">SUBTOTAL(9,G133:G137)</f>
        <v>0</v>
      </c>
      <c r="H132" s="324">
        <f t="shared" si="189"/>
        <v>0</v>
      </c>
      <c r="I132" s="324">
        <f t="shared" si="189"/>
        <v>0</v>
      </c>
      <c r="J132" s="324">
        <f t="shared" si="189"/>
        <v>0</v>
      </c>
      <c r="K132" s="324">
        <f t="shared" si="189"/>
        <v>5</v>
      </c>
      <c r="L132" s="324">
        <f t="shared" si="189"/>
        <v>4</v>
      </c>
      <c r="M132" s="324">
        <f t="shared" si="189"/>
        <v>4</v>
      </c>
      <c r="N132" s="324">
        <f t="shared" si="189"/>
        <v>0</v>
      </c>
      <c r="O132" s="324">
        <f t="shared" si="189"/>
        <v>0</v>
      </c>
      <c r="P132" s="324">
        <f t="shared" si="189"/>
        <v>0</v>
      </c>
      <c r="Q132" s="324">
        <f t="shared" si="189"/>
        <v>0</v>
      </c>
      <c r="R132" s="324">
        <f t="shared" si="189"/>
        <v>0</v>
      </c>
      <c r="S132" s="324">
        <f t="shared" si="189"/>
        <v>0</v>
      </c>
      <c r="T132" s="324">
        <f t="shared" si="189"/>
        <v>0</v>
      </c>
      <c r="U132" s="324">
        <f t="shared" si="189"/>
        <v>0</v>
      </c>
      <c r="V132" s="324">
        <f t="shared" si="189"/>
        <v>0</v>
      </c>
      <c r="W132" s="324">
        <f t="shared" si="189"/>
        <v>0</v>
      </c>
      <c r="X132" s="324">
        <f t="shared" si="189"/>
        <v>0</v>
      </c>
      <c r="Y132" s="324">
        <f t="shared" si="189"/>
        <v>0</v>
      </c>
      <c r="Z132" s="151">
        <f t="shared" si="189"/>
        <v>0</v>
      </c>
      <c r="AA132" s="151">
        <f t="shared" si="189"/>
        <v>0</v>
      </c>
      <c r="AB132" s="205">
        <f t="shared" si="189"/>
        <v>0</v>
      </c>
      <c r="AC132" s="151">
        <f t="shared" si="189"/>
        <v>0</v>
      </c>
      <c r="AD132" s="151">
        <f t="shared" si="189"/>
        <v>0</v>
      </c>
      <c r="AE132" s="151">
        <f t="shared" si="189"/>
        <v>0</v>
      </c>
      <c r="AF132" s="151">
        <f t="shared" si="189"/>
        <v>0</v>
      </c>
      <c r="AG132" s="151">
        <f t="shared" si="189"/>
        <v>0</v>
      </c>
      <c r="AH132" s="151">
        <f t="shared" si="189"/>
        <v>0</v>
      </c>
      <c r="AI132" s="151">
        <f t="shared" si="189"/>
        <v>0</v>
      </c>
      <c r="AJ132" s="151">
        <f t="shared" si="189"/>
        <v>0</v>
      </c>
      <c r="AK132" s="151">
        <f t="shared" si="189"/>
        <v>0</v>
      </c>
      <c r="AL132" s="151">
        <f t="shared" si="189"/>
        <v>0</v>
      </c>
      <c r="AM132" s="151">
        <f t="shared" si="189"/>
        <v>0</v>
      </c>
      <c r="AN132" s="151">
        <f t="shared" si="189"/>
        <v>0</v>
      </c>
      <c r="AO132" s="151">
        <f t="shared" si="189"/>
        <v>0</v>
      </c>
      <c r="AP132" s="151">
        <f t="shared" si="189"/>
        <v>0</v>
      </c>
      <c r="AQ132" s="151">
        <f t="shared" si="189"/>
        <v>0</v>
      </c>
      <c r="AR132" s="151">
        <f t="shared" si="189"/>
        <v>0</v>
      </c>
      <c r="AS132" s="151">
        <f t="shared" si="189"/>
        <v>0</v>
      </c>
      <c r="AT132" s="151">
        <f t="shared" si="189"/>
        <v>0</v>
      </c>
      <c r="AU132" s="151">
        <f t="shared" si="189"/>
        <v>0</v>
      </c>
      <c r="AV132" s="209"/>
    </row>
    <row r="133" spans="1:48" outlineLevel="2" x14ac:dyDescent="0.3">
      <c r="A133" s="5" t="s">
        <v>746</v>
      </c>
      <c r="B133" s="219" t="s">
        <v>747</v>
      </c>
      <c r="C133" s="219" t="s">
        <v>722</v>
      </c>
      <c r="D133" s="283" t="s">
        <v>723</v>
      </c>
      <c r="E133" s="316"/>
      <c r="F133" s="284">
        <f>SUM(G133:Y133)</f>
        <v>3</v>
      </c>
      <c r="G133" s="318"/>
      <c r="H133" s="318"/>
      <c r="I133" s="318"/>
      <c r="J133" s="318"/>
      <c r="K133" s="319">
        <v>1</v>
      </c>
      <c r="L133" s="319">
        <v>1</v>
      </c>
      <c r="M133" s="319">
        <v>1</v>
      </c>
      <c r="N133" s="318"/>
      <c r="O133" s="318"/>
      <c r="P133" s="318"/>
      <c r="Q133" s="318"/>
      <c r="R133" s="318"/>
      <c r="S133" s="318"/>
      <c r="T133" s="318"/>
      <c r="U133" s="318"/>
      <c r="V133" s="318"/>
      <c r="W133" s="318"/>
      <c r="X133" s="318"/>
      <c r="Y133" s="318"/>
      <c r="Z133" s="283">
        <f>SUM(AC133:AU133)</f>
        <v>0</v>
      </c>
      <c r="AA133" s="316"/>
      <c r="AB133" s="317"/>
      <c r="AC133" s="283">
        <f t="shared" ref="AC133:AQ137" si="190">$E133*G133</f>
        <v>0</v>
      </c>
      <c r="AD133" s="283">
        <f t="shared" si="190"/>
        <v>0</v>
      </c>
      <c r="AE133" s="283">
        <f t="shared" si="190"/>
        <v>0</v>
      </c>
      <c r="AF133" s="283">
        <f t="shared" si="190"/>
        <v>0</v>
      </c>
      <c r="AG133" s="283">
        <f t="shared" si="190"/>
        <v>0</v>
      </c>
      <c r="AH133" s="283">
        <f t="shared" si="190"/>
        <v>0</v>
      </c>
      <c r="AI133" s="283">
        <f t="shared" si="190"/>
        <v>0</v>
      </c>
      <c r="AJ133" s="283">
        <f t="shared" si="190"/>
        <v>0</v>
      </c>
      <c r="AK133" s="283">
        <f t="shared" si="190"/>
        <v>0</v>
      </c>
      <c r="AL133" s="283">
        <f t="shared" si="190"/>
        <v>0</v>
      </c>
      <c r="AM133" s="283">
        <f t="shared" si="190"/>
        <v>0</v>
      </c>
      <c r="AN133" s="283">
        <f t="shared" si="190"/>
        <v>0</v>
      </c>
      <c r="AO133" s="283">
        <f t="shared" si="190"/>
        <v>0</v>
      </c>
      <c r="AP133" s="283">
        <f t="shared" si="190"/>
        <v>0</v>
      </c>
      <c r="AQ133" s="283">
        <f t="shared" si="190"/>
        <v>0</v>
      </c>
      <c r="AR133" s="283">
        <f t="shared" ref="AR133:AR137" si="191">$E133*V133</f>
        <v>0</v>
      </c>
      <c r="AS133" s="283">
        <f t="shared" ref="AS133:AU137" si="192">$E133*W133</f>
        <v>0</v>
      </c>
      <c r="AT133" s="283">
        <f t="shared" si="192"/>
        <v>0</v>
      </c>
      <c r="AU133" s="283">
        <f t="shared" si="192"/>
        <v>0</v>
      </c>
      <c r="AV133" s="220"/>
    </row>
    <row r="134" spans="1:48" outlineLevel="2" x14ac:dyDescent="0.3">
      <c r="A134" s="5" t="s">
        <v>748</v>
      </c>
      <c r="B134" s="219" t="s">
        <v>749</v>
      </c>
      <c r="C134" s="219" t="s">
        <v>722</v>
      </c>
      <c r="D134" s="283" t="s">
        <v>723</v>
      </c>
      <c r="E134" s="316"/>
      <c r="F134" s="284">
        <f>SUM(G134:Y134)</f>
        <v>1</v>
      </c>
      <c r="G134" s="318"/>
      <c r="H134" s="318"/>
      <c r="I134" s="318"/>
      <c r="J134" s="318"/>
      <c r="K134" s="319">
        <v>1</v>
      </c>
      <c r="L134" s="319"/>
      <c r="M134" s="319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283">
        <f>SUM(AC134:AU134)</f>
        <v>0</v>
      </c>
      <c r="AA134" s="316"/>
      <c r="AB134" s="317"/>
      <c r="AC134" s="283">
        <f t="shared" si="190"/>
        <v>0</v>
      </c>
      <c r="AD134" s="283">
        <f t="shared" si="190"/>
        <v>0</v>
      </c>
      <c r="AE134" s="283">
        <f t="shared" si="190"/>
        <v>0</v>
      </c>
      <c r="AF134" s="283">
        <f t="shared" si="190"/>
        <v>0</v>
      </c>
      <c r="AG134" s="283">
        <f t="shared" si="190"/>
        <v>0</v>
      </c>
      <c r="AH134" s="283">
        <f t="shared" si="190"/>
        <v>0</v>
      </c>
      <c r="AI134" s="283">
        <f t="shared" si="190"/>
        <v>0</v>
      </c>
      <c r="AJ134" s="283">
        <f t="shared" si="190"/>
        <v>0</v>
      </c>
      <c r="AK134" s="283">
        <f t="shared" si="190"/>
        <v>0</v>
      </c>
      <c r="AL134" s="283">
        <f t="shared" si="190"/>
        <v>0</v>
      </c>
      <c r="AM134" s="283">
        <f t="shared" si="190"/>
        <v>0</v>
      </c>
      <c r="AN134" s="283">
        <f t="shared" si="190"/>
        <v>0</v>
      </c>
      <c r="AO134" s="283">
        <f t="shared" si="190"/>
        <v>0</v>
      </c>
      <c r="AP134" s="283">
        <f t="shared" si="190"/>
        <v>0</v>
      </c>
      <c r="AQ134" s="283">
        <f t="shared" si="190"/>
        <v>0</v>
      </c>
      <c r="AR134" s="283">
        <f t="shared" si="191"/>
        <v>0</v>
      </c>
      <c r="AS134" s="283">
        <f t="shared" si="192"/>
        <v>0</v>
      </c>
      <c r="AT134" s="283">
        <f t="shared" si="192"/>
        <v>0</v>
      </c>
      <c r="AU134" s="283">
        <f t="shared" si="192"/>
        <v>0</v>
      </c>
      <c r="AV134" s="220"/>
    </row>
    <row r="135" spans="1:48" outlineLevel="2" x14ac:dyDescent="0.3">
      <c r="A135" s="5" t="s">
        <v>750</v>
      </c>
      <c r="B135" s="219" t="s">
        <v>733</v>
      </c>
      <c r="C135" s="219" t="s">
        <v>722</v>
      </c>
      <c r="D135" s="283" t="s">
        <v>723</v>
      </c>
      <c r="E135" s="316"/>
      <c r="F135" s="284">
        <f>SUM(G135:Y135)</f>
        <v>3</v>
      </c>
      <c r="G135" s="318"/>
      <c r="H135" s="318"/>
      <c r="I135" s="318"/>
      <c r="J135" s="318"/>
      <c r="K135" s="319">
        <v>1</v>
      </c>
      <c r="L135" s="319">
        <v>1</v>
      </c>
      <c r="M135" s="319">
        <v>1</v>
      </c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283">
        <f>SUM(AC135:AU135)</f>
        <v>0</v>
      </c>
      <c r="AA135" s="316"/>
      <c r="AB135" s="317"/>
      <c r="AC135" s="283">
        <f t="shared" si="190"/>
        <v>0</v>
      </c>
      <c r="AD135" s="283">
        <f t="shared" si="190"/>
        <v>0</v>
      </c>
      <c r="AE135" s="283">
        <f t="shared" si="190"/>
        <v>0</v>
      </c>
      <c r="AF135" s="283">
        <f t="shared" si="190"/>
        <v>0</v>
      </c>
      <c r="AG135" s="283">
        <f t="shared" si="190"/>
        <v>0</v>
      </c>
      <c r="AH135" s="283">
        <f t="shared" si="190"/>
        <v>0</v>
      </c>
      <c r="AI135" s="283">
        <f t="shared" si="190"/>
        <v>0</v>
      </c>
      <c r="AJ135" s="283">
        <f t="shared" si="190"/>
        <v>0</v>
      </c>
      <c r="AK135" s="283">
        <f t="shared" si="190"/>
        <v>0</v>
      </c>
      <c r="AL135" s="283">
        <f t="shared" si="190"/>
        <v>0</v>
      </c>
      <c r="AM135" s="283">
        <f t="shared" si="190"/>
        <v>0</v>
      </c>
      <c r="AN135" s="283">
        <f t="shared" si="190"/>
        <v>0</v>
      </c>
      <c r="AO135" s="283">
        <f t="shared" si="190"/>
        <v>0</v>
      </c>
      <c r="AP135" s="283">
        <f t="shared" si="190"/>
        <v>0</v>
      </c>
      <c r="AQ135" s="283">
        <f t="shared" si="190"/>
        <v>0</v>
      </c>
      <c r="AR135" s="283">
        <f t="shared" si="191"/>
        <v>0</v>
      </c>
      <c r="AS135" s="283">
        <f t="shared" si="192"/>
        <v>0</v>
      </c>
      <c r="AT135" s="283">
        <f t="shared" si="192"/>
        <v>0</v>
      </c>
      <c r="AU135" s="283">
        <f t="shared" si="192"/>
        <v>0</v>
      </c>
      <c r="AV135" s="220"/>
    </row>
    <row r="136" spans="1:48" outlineLevel="2" x14ac:dyDescent="0.3">
      <c r="A136" s="5" t="s">
        <v>751</v>
      </c>
      <c r="B136" s="219" t="s">
        <v>731</v>
      </c>
      <c r="C136" s="219" t="s">
        <v>722</v>
      </c>
      <c r="D136" s="283" t="s">
        <v>723</v>
      </c>
      <c r="E136" s="316"/>
      <c r="F136" s="284">
        <f>SUM(G136:Y136)</f>
        <v>3</v>
      </c>
      <c r="G136" s="318"/>
      <c r="H136" s="318"/>
      <c r="I136" s="318"/>
      <c r="J136" s="318"/>
      <c r="K136" s="319">
        <v>1</v>
      </c>
      <c r="L136" s="319">
        <v>1</v>
      </c>
      <c r="M136" s="319">
        <v>1</v>
      </c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283">
        <f>SUM(AC136:AU136)</f>
        <v>0</v>
      </c>
      <c r="AA136" s="316"/>
      <c r="AB136" s="317"/>
      <c r="AC136" s="283">
        <f t="shared" si="190"/>
        <v>0</v>
      </c>
      <c r="AD136" s="283">
        <f t="shared" si="190"/>
        <v>0</v>
      </c>
      <c r="AE136" s="283">
        <f t="shared" si="190"/>
        <v>0</v>
      </c>
      <c r="AF136" s="283">
        <f t="shared" si="190"/>
        <v>0</v>
      </c>
      <c r="AG136" s="283">
        <f t="shared" si="190"/>
        <v>0</v>
      </c>
      <c r="AH136" s="283">
        <f t="shared" si="190"/>
        <v>0</v>
      </c>
      <c r="AI136" s="283">
        <f t="shared" si="190"/>
        <v>0</v>
      </c>
      <c r="AJ136" s="283">
        <f t="shared" si="190"/>
        <v>0</v>
      </c>
      <c r="AK136" s="283">
        <f t="shared" si="190"/>
        <v>0</v>
      </c>
      <c r="AL136" s="283">
        <f t="shared" si="190"/>
        <v>0</v>
      </c>
      <c r="AM136" s="283">
        <f t="shared" si="190"/>
        <v>0</v>
      </c>
      <c r="AN136" s="283">
        <f t="shared" si="190"/>
        <v>0</v>
      </c>
      <c r="AO136" s="283">
        <f t="shared" si="190"/>
        <v>0</v>
      </c>
      <c r="AP136" s="283">
        <f t="shared" si="190"/>
        <v>0</v>
      </c>
      <c r="AQ136" s="283">
        <f t="shared" si="190"/>
        <v>0</v>
      </c>
      <c r="AR136" s="283">
        <f t="shared" si="191"/>
        <v>0</v>
      </c>
      <c r="AS136" s="283">
        <f t="shared" si="192"/>
        <v>0</v>
      </c>
      <c r="AT136" s="283">
        <f t="shared" si="192"/>
        <v>0</v>
      </c>
      <c r="AU136" s="283">
        <f t="shared" si="192"/>
        <v>0</v>
      </c>
      <c r="AV136" s="220"/>
    </row>
    <row r="137" spans="1:48" outlineLevel="2" x14ac:dyDescent="0.3">
      <c r="A137" s="5" t="s">
        <v>752</v>
      </c>
      <c r="B137" s="219" t="s">
        <v>739</v>
      </c>
      <c r="C137" s="219" t="s">
        <v>722</v>
      </c>
      <c r="D137" s="283" t="s">
        <v>723</v>
      </c>
      <c r="E137" s="316"/>
      <c r="F137" s="284">
        <f>SUM(G137:Y137)</f>
        <v>3</v>
      </c>
      <c r="G137" s="318"/>
      <c r="H137" s="318"/>
      <c r="I137" s="318"/>
      <c r="J137" s="318"/>
      <c r="K137" s="319">
        <v>1</v>
      </c>
      <c r="L137" s="319">
        <v>1</v>
      </c>
      <c r="M137" s="319">
        <v>1</v>
      </c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283">
        <f>SUM(AC137:AU137)</f>
        <v>0</v>
      </c>
      <c r="AA137" s="316"/>
      <c r="AB137" s="317"/>
      <c r="AC137" s="283">
        <f t="shared" si="190"/>
        <v>0</v>
      </c>
      <c r="AD137" s="283">
        <f t="shared" si="190"/>
        <v>0</v>
      </c>
      <c r="AE137" s="283">
        <f t="shared" si="190"/>
        <v>0</v>
      </c>
      <c r="AF137" s="283">
        <f t="shared" si="190"/>
        <v>0</v>
      </c>
      <c r="AG137" s="283">
        <f t="shared" si="190"/>
        <v>0</v>
      </c>
      <c r="AH137" s="283">
        <f t="shared" si="190"/>
        <v>0</v>
      </c>
      <c r="AI137" s="283">
        <f t="shared" si="190"/>
        <v>0</v>
      </c>
      <c r="AJ137" s="283">
        <f t="shared" si="190"/>
        <v>0</v>
      </c>
      <c r="AK137" s="283">
        <f t="shared" si="190"/>
        <v>0</v>
      </c>
      <c r="AL137" s="283">
        <f t="shared" si="190"/>
        <v>0</v>
      </c>
      <c r="AM137" s="283">
        <f t="shared" si="190"/>
        <v>0</v>
      </c>
      <c r="AN137" s="283">
        <f t="shared" si="190"/>
        <v>0</v>
      </c>
      <c r="AO137" s="283">
        <f t="shared" si="190"/>
        <v>0</v>
      </c>
      <c r="AP137" s="283">
        <f t="shared" si="190"/>
        <v>0</v>
      </c>
      <c r="AQ137" s="283">
        <f t="shared" si="190"/>
        <v>0</v>
      </c>
      <c r="AR137" s="283">
        <f t="shared" si="191"/>
        <v>0</v>
      </c>
      <c r="AS137" s="283">
        <f t="shared" si="192"/>
        <v>0</v>
      </c>
      <c r="AT137" s="283">
        <f t="shared" si="192"/>
        <v>0</v>
      </c>
      <c r="AU137" s="283">
        <f t="shared" si="192"/>
        <v>0</v>
      </c>
      <c r="AV137" s="220"/>
    </row>
    <row r="138" spans="1:48" outlineLevel="1" x14ac:dyDescent="0.3">
      <c r="A138" s="20" t="s">
        <v>753</v>
      </c>
      <c r="B138" s="209" t="s">
        <v>754</v>
      </c>
      <c r="C138" s="209"/>
      <c r="D138" s="151" t="s">
        <v>27</v>
      </c>
      <c r="E138" s="151"/>
      <c r="F138" s="324">
        <f>SUBTOTAL(9,F139:F143)</f>
        <v>0</v>
      </c>
      <c r="G138" s="324">
        <f t="shared" ref="G138:AU138" si="193">SUBTOTAL(9,G139:G143)</f>
        <v>0</v>
      </c>
      <c r="H138" s="324">
        <f t="shared" si="193"/>
        <v>0</v>
      </c>
      <c r="I138" s="324">
        <f t="shared" si="193"/>
        <v>0</v>
      </c>
      <c r="J138" s="324">
        <f t="shared" si="193"/>
        <v>0</v>
      </c>
      <c r="K138" s="324">
        <f t="shared" si="193"/>
        <v>0</v>
      </c>
      <c r="L138" s="324">
        <f t="shared" si="193"/>
        <v>0</v>
      </c>
      <c r="M138" s="324">
        <f t="shared" si="193"/>
        <v>0</v>
      </c>
      <c r="N138" s="324">
        <f t="shared" si="193"/>
        <v>0</v>
      </c>
      <c r="O138" s="324">
        <f t="shared" si="193"/>
        <v>0</v>
      </c>
      <c r="P138" s="324">
        <f t="shared" si="193"/>
        <v>0</v>
      </c>
      <c r="Q138" s="324">
        <f t="shared" si="193"/>
        <v>0</v>
      </c>
      <c r="R138" s="324">
        <f t="shared" si="193"/>
        <v>0</v>
      </c>
      <c r="S138" s="324">
        <f t="shared" si="193"/>
        <v>0</v>
      </c>
      <c r="T138" s="324">
        <f t="shared" si="193"/>
        <v>0</v>
      </c>
      <c r="U138" s="324">
        <f t="shared" si="193"/>
        <v>0</v>
      </c>
      <c r="V138" s="324">
        <f t="shared" si="193"/>
        <v>0</v>
      </c>
      <c r="W138" s="324">
        <f t="shared" si="193"/>
        <v>0</v>
      </c>
      <c r="X138" s="324">
        <f t="shared" si="193"/>
        <v>0</v>
      </c>
      <c r="Y138" s="324">
        <f t="shared" si="193"/>
        <v>0</v>
      </c>
      <c r="Z138" s="151">
        <f t="shared" si="193"/>
        <v>0</v>
      </c>
      <c r="AA138" s="151">
        <f t="shared" si="193"/>
        <v>0</v>
      </c>
      <c r="AB138" s="205">
        <f t="shared" si="193"/>
        <v>0</v>
      </c>
      <c r="AC138" s="151">
        <f t="shared" si="193"/>
        <v>0</v>
      </c>
      <c r="AD138" s="151">
        <f t="shared" si="193"/>
        <v>0</v>
      </c>
      <c r="AE138" s="151">
        <f t="shared" si="193"/>
        <v>0</v>
      </c>
      <c r="AF138" s="151">
        <f t="shared" si="193"/>
        <v>0</v>
      </c>
      <c r="AG138" s="151">
        <f t="shared" si="193"/>
        <v>0</v>
      </c>
      <c r="AH138" s="151">
        <f t="shared" si="193"/>
        <v>0</v>
      </c>
      <c r="AI138" s="151">
        <f t="shared" si="193"/>
        <v>0</v>
      </c>
      <c r="AJ138" s="151">
        <f t="shared" si="193"/>
        <v>0</v>
      </c>
      <c r="AK138" s="151">
        <f t="shared" si="193"/>
        <v>0</v>
      </c>
      <c r="AL138" s="151">
        <f t="shared" si="193"/>
        <v>0</v>
      </c>
      <c r="AM138" s="151">
        <f t="shared" si="193"/>
        <v>0</v>
      </c>
      <c r="AN138" s="151">
        <f t="shared" si="193"/>
        <v>0</v>
      </c>
      <c r="AO138" s="151">
        <f t="shared" si="193"/>
        <v>0</v>
      </c>
      <c r="AP138" s="151">
        <f t="shared" si="193"/>
        <v>0</v>
      </c>
      <c r="AQ138" s="151">
        <f t="shared" si="193"/>
        <v>0</v>
      </c>
      <c r="AR138" s="151">
        <f t="shared" si="193"/>
        <v>0</v>
      </c>
      <c r="AS138" s="151">
        <f t="shared" si="193"/>
        <v>0</v>
      </c>
      <c r="AT138" s="151">
        <f t="shared" si="193"/>
        <v>0</v>
      </c>
      <c r="AU138" s="151">
        <f t="shared" si="193"/>
        <v>0</v>
      </c>
      <c r="AV138" s="209"/>
    </row>
    <row r="139" spans="1:48" outlineLevel="2" x14ac:dyDescent="0.3">
      <c r="A139" s="5" t="s">
        <v>755</v>
      </c>
      <c r="B139" s="219" t="s">
        <v>756</v>
      </c>
      <c r="C139" s="219" t="s">
        <v>722</v>
      </c>
      <c r="D139" s="283" t="s">
        <v>723</v>
      </c>
      <c r="E139" s="316"/>
      <c r="F139" s="284">
        <f>SUM(G139:Y139)</f>
        <v>0</v>
      </c>
      <c r="G139" s="318"/>
      <c r="H139" s="318"/>
      <c r="I139" s="318"/>
      <c r="J139" s="319"/>
      <c r="K139" s="318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8"/>
      <c r="Y139" s="318"/>
      <c r="Z139" s="283">
        <f>SUM(AC139:AU139)</f>
        <v>0</v>
      </c>
      <c r="AA139" s="316"/>
      <c r="AB139" s="317"/>
      <c r="AC139" s="283">
        <f t="shared" ref="AC139:AQ143" si="194">$E139*G139</f>
        <v>0</v>
      </c>
      <c r="AD139" s="283">
        <f t="shared" si="194"/>
        <v>0</v>
      </c>
      <c r="AE139" s="283">
        <f t="shared" si="194"/>
        <v>0</v>
      </c>
      <c r="AF139" s="283">
        <f t="shared" si="194"/>
        <v>0</v>
      </c>
      <c r="AG139" s="283">
        <f t="shared" si="194"/>
        <v>0</v>
      </c>
      <c r="AH139" s="283">
        <f t="shared" si="194"/>
        <v>0</v>
      </c>
      <c r="AI139" s="283">
        <f t="shared" si="194"/>
        <v>0</v>
      </c>
      <c r="AJ139" s="283">
        <f t="shared" si="194"/>
        <v>0</v>
      </c>
      <c r="AK139" s="283">
        <f t="shared" si="194"/>
        <v>0</v>
      </c>
      <c r="AL139" s="283">
        <f t="shared" si="194"/>
        <v>0</v>
      </c>
      <c r="AM139" s="283">
        <f t="shared" si="194"/>
        <v>0</v>
      </c>
      <c r="AN139" s="283">
        <f t="shared" si="194"/>
        <v>0</v>
      </c>
      <c r="AO139" s="283">
        <f t="shared" si="194"/>
        <v>0</v>
      </c>
      <c r="AP139" s="283">
        <f t="shared" si="194"/>
        <v>0</v>
      </c>
      <c r="AQ139" s="283">
        <f t="shared" si="194"/>
        <v>0</v>
      </c>
      <c r="AR139" s="283">
        <f t="shared" ref="AR139:AR143" si="195">$E139*V139</f>
        <v>0</v>
      </c>
      <c r="AS139" s="283">
        <f t="shared" ref="AS139:AU143" si="196">$E139*W139</f>
        <v>0</v>
      </c>
      <c r="AT139" s="283">
        <f t="shared" si="196"/>
        <v>0</v>
      </c>
      <c r="AU139" s="283">
        <f t="shared" si="196"/>
        <v>0</v>
      </c>
      <c r="AV139" s="220"/>
    </row>
    <row r="140" spans="1:48" outlineLevel="2" x14ac:dyDescent="0.3">
      <c r="A140" s="5" t="s">
        <v>757</v>
      </c>
      <c r="B140" s="219" t="s">
        <v>733</v>
      </c>
      <c r="C140" s="219" t="s">
        <v>722</v>
      </c>
      <c r="D140" s="283" t="s">
        <v>723</v>
      </c>
      <c r="E140" s="316"/>
      <c r="F140" s="284">
        <f>SUM(G140:Y140)</f>
        <v>0</v>
      </c>
      <c r="G140" s="318"/>
      <c r="H140" s="318"/>
      <c r="I140" s="318"/>
      <c r="J140" s="319"/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  <c r="X140" s="318"/>
      <c r="Y140" s="318"/>
      <c r="Z140" s="283">
        <f>SUM(AC140:AU140)</f>
        <v>0</v>
      </c>
      <c r="AA140" s="316"/>
      <c r="AB140" s="317"/>
      <c r="AC140" s="283">
        <f t="shared" si="194"/>
        <v>0</v>
      </c>
      <c r="AD140" s="283">
        <f t="shared" si="194"/>
        <v>0</v>
      </c>
      <c r="AE140" s="283">
        <f t="shared" si="194"/>
        <v>0</v>
      </c>
      <c r="AF140" s="283">
        <f t="shared" si="194"/>
        <v>0</v>
      </c>
      <c r="AG140" s="283">
        <f t="shared" si="194"/>
        <v>0</v>
      </c>
      <c r="AH140" s="283">
        <f t="shared" si="194"/>
        <v>0</v>
      </c>
      <c r="AI140" s="283">
        <f t="shared" si="194"/>
        <v>0</v>
      </c>
      <c r="AJ140" s="283">
        <f t="shared" si="194"/>
        <v>0</v>
      </c>
      <c r="AK140" s="283">
        <f t="shared" si="194"/>
        <v>0</v>
      </c>
      <c r="AL140" s="283">
        <f t="shared" si="194"/>
        <v>0</v>
      </c>
      <c r="AM140" s="283">
        <f t="shared" si="194"/>
        <v>0</v>
      </c>
      <c r="AN140" s="283">
        <f t="shared" si="194"/>
        <v>0</v>
      </c>
      <c r="AO140" s="283">
        <f t="shared" si="194"/>
        <v>0</v>
      </c>
      <c r="AP140" s="283">
        <f t="shared" si="194"/>
        <v>0</v>
      </c>
      <c r="AQ140" s="283">
        <f t="shared" si="194"/>
        <v>0</v>
      </c>
      <c r="AR140" s="283">
        <f t="shared" si="195"/>
        <v>0</v>
      </c>
      <c r="AS140" s="283">
        <f t="shared" si="196"/>
        <v>0</v>
      </c>
      <c r="AT140" s="283">
        <f t="shared" si="196"/>
        <v>0</v>
      </c>
      <c r="AU140" s="283">
        <f t="shared" si="196"/>
        <v>0</v>
      </c>
      <c r="AV140" s="220"/>
    </row>
    <row r="141" spans="1:48" outlineLevel="2" x14ac:dyDescent="0.3">
      <c r="A141" s="5" t="s">
        <v>758</v>
      </c>
      <c r="B141" s="219" t="s">
        <v>731</v>
      </c>
      <c r="C141" s="219" t="s">
        <v>722</v>
      </c>
      <c r="D141" s="283" t="s">
        <v>723</v>
      </c>
      <c r="E141" s="316"/>
      <c r="F141" s="284">
        <f>SUM(G141:Y141)</f>
        <v>0</v>
      </c>
      <c r="G141" s="318"/>
      <c r="H141" s="318"/>
      <c r="I141" s="318"/>
      <c r="J141" s="319"/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  <c r="X141" s="318"/>
      <c r="Y141" s="318"/>
      <c r="Z141" s="283">
        <f>SUM(AC141:AU141)</f>
        <v>0</v>
      </c>
      <c r="AA141" s="316"/>
      <c r="AB141" s="317"/>
      <c r="AC141" s="283">
        <f t="shared" si="194"/>
        <v>0</v>
      </c>
      <c r="AD141" s="283">
        <f t="shared" si="194"/>
        <v>0</v>
      </c>
      <c r="AE141" s="283">
        <f t="shared" si="194"/>
        <v>0</v>
      </c>
      <c r="AF141" s="283">
        <f t="shared" si="194"/>
        <v>0</v>
      </c>
      <c r="AG141" s="283">
        <f t="shared" si="194"/>
        <v>0</v>
      </c>
      <c r="AH141" s="283">
        <f t="shared" si="194"/>
        <v>0</v>
      </c>
      <c r="AI141" s="283">
        <f t="shared" si="194"/>
        <v>0</v>
      </c>
      <c r="AJ141" s="283">
        <f t="shared" si="194"/>
        <v>0</v>
      </c>
      <c r="AK141" s="283">
        <f t="shared" si="194"/>
        <v>0</v>
      </c>
      <c r="AL141" s="283">
        <f t="shared" si="194"/>
        <v>0</v>
      </c>
      <c r="AM141" s="283">
        <f t="shared" si="194"/>
        <v>0</v>
      </c>
      <c r="AN141" s="283">
        <f t="shared" si="194"/>
        <v>0</v>
      </c>
      <c r="AO141" s="283">
        <f t="shared" si="194"/>
        <v>0</v>
      </c>
      <c r="AP141" s="283">
        <f t="shared" si="194"/>
        <v>0</v>
      </c>
      <c r="AQ141" s="283">
        <f t="shared" si="194"/>
        <v>0</v>
      </c>
      <c r="AR141" s="283">
        <f t="shared" si="195"/>
        <v>0</v>
      </c>
      <c r="AS141" s="283">
        <f t="shared" si="196"/>
        <v>0</v>
      </c>
      <c r="AT141" s="283">
        <f t="shared" si="196"/>
        <v>0</v>
      </c>
      <c r="AU141" s="283">
        <f t="shared" si="196"/>
        <v>0</v>
      </c>
      <c r="AV141" s="220"/>
    </row>
    <row r="142" spans="1:48" outlineLevel="2" x14ac:dyDescent="0.3">
      <c r="A142" s="5" t="s">
        <v>759</v>
      </c>
      <c r="B142" s="219" t="s">
        <v>760</v>
      </c>
      <c r="C142" s="219" t="s">
        <v>722</v>
      </c>
      <c r="D142" s="283" t="s">
        <v>723</v>
      </c>
      <c r="E142" s="316"/>
      <c r="F142" s="284">
        <f>SUM(G142:Y142)</f>
        <v>0</v>
      </c>
      <c r="G142" s="318"/>
      <c r="H142" s="318"/>
      <c r="I142" s="318"/>
      <c r="J142" s="319"/>
      <c r="K142" s="318"/>
      <c r="L142" s="318"/>
      <c r="M142" s="318"/>
      <c r="N142" s="318"/>
      <c r="O142" s="318"/>
      <c r="P142" s="318"/>
      <c r="Q142" s="318"/>
      <c r="R142" s="318"/>
      <c r="S142" s="318"/>
      <c r="T142" s="318"/>
      <c r="U142" s="318"/>
      <c r="V142" s="318"/>
      <c r="W142" s="318"/>
      <c r="X142" s="318"/>
      <c r="Y142" s="318"/>
      <c r="Z142" s="283">
        <f>SUM(AC142:AU142)</f>
        <v>0</v>
      </c>
      <c r="AA142" s="316"/>
      <c r="AB142" s="317"/>
      <c r="AC142" s="283">
        <f t="shared" si="194"/>
        <v>0</v>
      </c>
      <c r="AD142" s="283">
        <f t="shared" si="194"/>
        <v>0</v>
      </c>
      <c r="AE142" s="283">
        <f t="shared" si="194"/>
        <v>0</v>
      </c>
      <c r="AF142" s="283">
        <f t="shared" si="194"/>
        <v>0</v>
      </c>
      <c r="AG142" s="283">
        <f t="shared" si="194"/>
        <v>0</v>
      </c>
      <c r="AH142" s="283">
        <f t="shared" si="194"/>
        <v>0</v>
      </c>
      <c r="AI142" s="283">
        <f t="shared" si="194"/>
        <v>0</v>
      </c>
      <c r="AJ142" s="283">
        <f t="shared" si="194"/>
        <v>0</v>
      </c>
      <c r="AK142" s="283">
        <f t="shared" si="194"/>
        <v>0</v>
      </c>
      <c r="AL142" s="283">
        <f t="shared" si="194"/>
        <v>0</v>
      </c>
      <c r="AM142" s="283">
        <f t="shared" si="194"/>
        <v>0</v>
      </c>
      <c r="AN142" s="283">
        <f t="shared" si="194"/>
        <v>0</v>
      </c>
      <c r="AO142" s="283">
        <f t="shared" si="194"/>
        <v>0</v>
      </c>
      <c r="AP142" s="283">
        <f t="shared" si="194"/>
        <v>0</v>
      </c>
      <c r="AQ142" s="283">
        <f t="shared" si="194"/>
        <v>0</v>
      </c>
      <c r="AR142" s="283">
        <f t="shared" si="195"/>
        <v>0</v>
      </c>
      <c r="AS142" s="283">
        <f t="shared" si="196"/>
        <v>0</v>
      </c>
      <c r="AT142" s="283">
        <f t="shared" si="196"/>
        <v>0</v>
      </c>
      <c r="AU142" s="283">
        <f t="shared" si="196"/>
        <v>0</v>
      </c>
      <c r="AV142" s="220"/>
    </row>
    <row r="143" spans="1:48" outlineLevel="2" x14ac:dyDescent="0.3">
      <c r="A143" s="5" t="s">
        <v>761</v>
      </c>
      <c r="B143" s="219" t="s">
        <v>739</v>
      </c>
      <c r="C143" s="219" t="s">
        <v>722</v>
      </c>
      <c r="D143" s="283" t="s">
        <v>723</v>
      </c>
      <c r="E143" s="316"/>
      <c r="F143" s="284">
        <f>SUM(G143:Y143)</f>
        <v>0</v>
      </c>
      <c r="G143" s="318"/>
      <c r="H143" s="318"/>
      <c r="I143" s="318"/>
      <c r="J143" s="319"/>
      <c r="K143" s="318"/>
      <c r="L143" s="318"/>
      <c r="M143" s="318"/>
      <c r="N143" s="318"/>
      <c r="O143" s="318"/>
      <c r="P143" s="318"/>
      <c r="Q143" s="318"/>
      <c r="R143" s="318"/>
      <c r="S143" s="318"/>
      <c r="T143" s="318"/>
      <c r="U143" s="318"/>
      <c r="V143" s="318"/>
      <c r="W143" s="318"/>
      <c r="X143" s="318"/>
      <c r="Y143" s="318"/>
      <c r="Z143" s="283">
        <f>SUM(AC143:AU143)</f>
        <v>0</v>
      </c>
      <c r="AA143" s="316"/>
      <c r="AB143" s="317"/>
      <c r="AC143" s="283">
        <f t="shared" si="194"/>
        <v>0</v>
      </c>
      <c r="AD143" s="283">
        <f t="shared" si="194"/>
        <v>0</v>
      </c>
      <c r="AE143" s="283">
        <f t="shared" si="194"/>
        <v>0</v>
      </c>
      <c r="AF143" s="283">
        <f t="shared" si="194"/>
        <v>0</v>
      </c>
      <c r="AG143" s="283">
        <f t="shared" si="194"/>
        <v>0</v>
      </c>
      <c r="AH143" s="283">
        <f t="shared" si="194"/>
        <v>0</v>
      </c>
      <c r="AI143" s="283">
        <f t="shared" si="194"/>
        <v>0</v>
      </c>
      <c r="AJ143" s="283">
        <f t="shared" si="194"/>
        <v>0</v>
      </c>
      <c r="AK143" s="283">
        <f t="shared" si="194"/>
        <v>0</v>
      </c>
      <c r="AL143" s="283">
        <f t="shared" si="194"/>
        <v>0</v>
      </c>
      <c r="AM143" s="283">
        <f t="shared" si="194"/>
        <v>0</v>
      </c>
      <c r="AN143" s="283">
        <f t="shared" si="194"/>
        <v>0</v>
      </c>
      <c r="AO143" s="283">
        <f t="shared" si="194"/>
        <v>0</v>
      </c>
      <c r="AP143" s="283">
        <f t="shared" si="194"/>
        <v>0</v>
      </c>
      <c r="AQ143" s="283">
        <f t="shared" si="194"/>
        <v>0</v>
      </c>
      <c r="AR143" s="283">
        <f t="shared" si="195"/>
        <v>0</v>
      </c>
      <c r="AS143" s="283">
        <f t="shared" si="196"/>
        <v>0</v>
      </c>
      <c r="AT143" s="283">
        <f t="shared" si="196"/>
        <v>0</v>
      </c>
      <c r="AU143" s="283">
        <f t="shared" si="196"/>
        <v>0</v>
      </c>
      <c r="AV143" s="220"/>
    </row>
    <row r="144" spans="1:48" outlineLevel="1" x14ac:dyDescent="0.3">
      <c r="A144" s="20" t="s">
        <v>762</v>
      </c>
      <c r="B144" s="209" t="s">
        <v>763</v>
      </c>
      <c r="C144" s="209"/>
      <c r="D144" s="151" t="s">
        <v>27</v>
      </c>
      <c r="E144" s="151"/>
      <c r="F144" s="324">
        <f>SUBTOTAL(9,F145:F147)</f>
        <v>2</v>
      </c>
      <c r="G144" s="324">
        <f t="shared" ref="G144:AU144" si="197">SUBTOTAL(9,G145:G147)</f>
        <v>0</v>
      </c>
      <c r="H144" s="324">
        <f t="shared" si="197"/>
        <v>0</v>
      </c>
      <c r="I144" s="324">
        <f t="shared" si="197"/>
        <v>0</v>
      </c>
      <c r="J144" s="324">
        <f t="shared" si="197"/>
        <v>0</v>
      </c>
      <c r="K144" s="324">
        <f t="shared" si="197"/>
        <v>2</v>
      </c>
      <c r="L144" s="324">
        <f t="shared" si="197"/>
        <v>0</v>
      </c>
      <c r="M144" s="324">
        <f t="shared" si="197"/>
        <v>0</v>
      </c>
      <c r="N144" s="324">
        <f t="shared" si="197"/>
        <v>0</v>
      </c>
      <c r="O144" s="324">
        <f t="shared" si="197"/>
        <v>0</v>
      </c>
      <c r="P144" s="324">
        <f t="shared" si="197"/>
        <v>0</v>
      </c>
      <c r="Q144" s="324">
        <f t="shared" si="197"/>
        <v>0</v>
      </c>
      <c r="R144" s="324">
        <f t="shared" si="197"/>
        <v>0</v>
      </c>
      <c r="S144" s="324">
        <f t="shared" si="197"/>
        <v>0</v>
      </c>
      <c r="T144" s="324">
        <f t="shared" si="197"/>
        <v>0</v>
      </c>
      <c r="U144" s="324">
        <f t="shared" si="197"/>
        <v>0</v>
      </c>
      <c r="V144" s="324">
        <f t="shared" si="197"/>
        <v>0</v>
      </c>
      <c r="W144" s="324">
        <f t="shared" si="197"/>
        <v>0</v>
      </c>
      <c r="X144" s="324">
        <f t="shared" si="197"/>
        <v>0</v>
      </c>
      <c r="Y144" s="324">
        <f t="shared" si="197"/>
        <v>0</v>
      </c>
      <c r="Z144" s="151">
        <f t="shared" si="197"/>
        <v>0</v>
      </c>
      <c r="AA144" s="151">
        <f t="shared" si="197"/>
        <v>0</v>
      </c>
      <c r="AB144" s="205">
        <f t="shared" si="197"/>
        <v>0</v>
      </c>
      <c r="AC144" s="151">
        <f t="shared" si="197"/>
        <v>0</v>
      </c>
      <c r="AD144" s="151">
        <f t="shared" si="197"/>
        <v>0</v>
      </c>
      <c r="AE144" s="151">
        <f t="shared" si="197"/>
        <v>0</v>
      </c>
      <c r="AF144" s="151">
        <f t="shared" si="197"/>
        <v>0</v>
      </c>
      <c r="AG144" s="151">
        <f t="shared" si="197"/>
        <v>0</v>
      </c>
      <c r="AH144" s="151">
        <f t="shared" si="197"/>
        <v>0</v>
      </c>
      <c r="AI144" s="151">
        <f t="shared" si="197"/>
        <v>0</v>
      </c>
      <c r="AJ144" s="151">
        <f t="shared" si="197"/>
        <v>0</v>
      </c>
      <c r="AK144" s="151">
        <f t="shared" si="197"/>
        <v>0</v>
      </c>
      <c r="AL144" s="151">
        <f t="shared" si="197"/>
        <v>0</v>
      </c>
      <c r="AM144" s="151">
        <f t="shared" si="197"/>
        <v>0</v>
      </c>
      <c r="AN144" s="151">
        <f t="shared" si="197"/>
        <v>0</v>
      </c>
      <c r="AO144" s="151">
        <f t="shared" si="197"/>
        <v>0</v>
      </c>
      <c r="AP144" s="151">
        <f t="shared" si="197"/>
        <v>0</v>
      </c>
      <c r="AQ144" s="151">
        <f t="shared" si="197"/>
        <v>0</v>
      </c>
      <c r="AR144" s="151">
        <f t="shared" si="197"/>
        <v>0</v>
      </c>
      <c r="AS144" s="151">
        <f t="shared" si="197"/>
        <v>0</v>
      </c>
      <c r="AT144" s="151">
        <f t="shared" si="197"/>
        <v>0</v>
      </c>
      <c r="AU144" s="151">
        <f t="shared" si="197"/>
        <v>0</v>
      </c>
      <c r="AV144" s="209"/>
    </row>
    <row r="145" spans="1:50" outlineLevel="2" x14ac:dyDescent="0.3">
      <c r="A145" s="5" t="s">
        <v>764</v>
      </c>
      <c r="B145" s="219" t="s">
        <v>765</v>
      </c>
      <c r="C145" s="219" t="s">
        <v>722</v>
      </c>
      <c r="D145" s="283" t="s">
        <v>723</v>
      </c>
      <c r="E145" s="316"/>
      <c r="F145" s="284">
        <f>SUM(G145:Y145)</f>
        <v>1</v>
      </c>
      <c r="G145" s="318"/>
      <c r="H145" s="318"/>
      <c r="I145" s="318"/>
      <c r="J145" s="318"/>
      <c r="K145" s="319">
        <v>1</v>
      </c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283">
        <f>SUM(AC145:AU145)</f>
        <v>0</v>
      </c>
      <c r="AA145" s="316"/>
      <c r="AB145" s="317"/>
      <c r="AC145" s="283">
        <f t="shared" ref="AC145:AQ147" si="198">$E145*G145</f>
        <v>0</v>
      </c>
      <c r="AD145" s="283">
        <f t="shared" si="198"/>
        <v>0</v>
      </c>
      <c r="AE145" s="283">
        <f t="shared" si="198"/>
        <v>0</v>
      </c>
      <c r="AF145" s="283">
        <f t="shared" si="198"/>
        <v>0</v>
      </c>
      <c r="AG145" s="283">
        <f t="shared" si="198"/>
        <v>0</v>
      </c>
      <c r="AH145" s="283">
        <f t="shared" si="198"/>
        <v>0</v>
      </c>
      <c r="AI145" s="283">
        <f t="shared" si="198"/>
        <v>0</v>
      </c>
      <c r="AJ145" s="283">
        <f t="shared" si="198"/>
        <v>0</v>
      </c>
      <c r="AK145" s="283">
        <f t="shared" si="198"/>
        <v>0</v>
      </c>
      <c r="AL145" s="283">
        <f t="shared" si="198"/>
        <v>0</v>
      </c>
      <c r="AM145" s="283">
        <f t="shared" si="198"/>
        <v>0</v>
      </c>
      <c r="AN145" s="283">
        <f t="shared" si="198"/>
        <v>0</v>
      </c>
      <c r="AO145" s="283">
        <f t="shared" si="198"/>
        <v>0</v>
      </c>
      <c r="AP145" s="283">
        <f t="shared" si="198"/>
        <v>0</v>
      </c>
      <c r="AQ145" s="283">
        <f t="shared" si="198"/>
        <v>0</v>
      </c>
      <c r="AR145" s="283">
        <f t="shared" ref="AR145:AR147" si="199">$E145*V145</f>
        <v>0</v>
      </c>
      <c r="AS145" s="283">
        <f t="shared" ref="AS145:AU147" si="200">$E145*W145</f>
        <v>0</v>
      </c>
      <c r="AT145" s="283">
        <f t="shared" si="200"/>
        <v>0</v>
      </c>
      <c r="AU145" s="283">
        <f t="shared" si="200"/>
        <v>0</v>
      </c>
      <c r="AV145" s="220"/>
    </row>
    <row r="146" spans="1:50" outlineLevel="2" x14ac:dyDescent="0.3">
      <c r="A146" s="5" t="s">
        <v>766</v>
      </c>
      <c r="B146" s="219" t="s">
        <v>767</v>
      </c>
      <c r="C146" s="219" t="s">
        <v>722</v>
      </c>
      <c r="D146" s="283" t="s">
        <v>723</v>
      </c>
      <c r="E146" s="316"/>
      <c r="F146" s="284">
        <f>SUM(G146:Y146)</f>
        <v>1</v>
      </c>
      <c r="G146" s="318"/>
      <c r="H146" s="318"/>
      <c r="I146" s="318"/>
      <c r="J146" s="318"/>
      <c r="K146" s="319">
        <v>1</v>
      </c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8"/>
      <c r="Y146" s="318"/>
      <c r="Z146" s="283">
        <f>SUM(AC146:AU146)</f>
        <v>0</v>
      </c>
      <c r="AA146" s="316"/>
      <c r="AB146" s="317"/>
      <c r="AC146" s="283">
        <f t="shared" si="198"/>
        <v>0</v>
      </c>
      <c r="AD146" s="283">
        <f t="shared" si="198"/>
        <v>0</v>
      </c>
      <c r="AE146" s="283">
        <f t="shared" si="198"/>
        <v>0</v>
      </c>
      <c r="AF146" s="283">
        <f t="shared" si="198"/>
        <v>0</v>
      </c>
      <c r="AG146" s="283">
        <f t="shared" si="198"/>
        <v>0</v>
      </c>
      <c r="AH146" s="283">
        <f t="shared" si="198"/>
        <v>0</v>
      </c>
      <c r="AI146" s="283">
        <f t="shared" si="198"/>
        <v>0</v>
      </c>
      <c r="AJ146" s="283">
        <f t="shared" si="198"/>
        <v>0</v>
      </c>
      <c r="AK146" s="283">
        <f t="shared" si="198"/>
        <v>0</v>
      </c>
      <c r="AL146" s="283">
        <f t="shared" si="198"/>
        <v>0</v>
      </c>
      <c r="AM146" s="283">
        <f t="shared" si="198"/>
        <v>0</v>
      </c>
      <c r="AN146" s="283">
        <f t="shared" si="198"/>
        <v>0</v>
      </c>
      <c r="AO146" s="283">
        <f t="shared" si="198"/>
        <v>0</v>
      </c>
      <c r="AP146" s="283">
        <f t="shared" si="198"/>
        <v>0</v>
      </c>
      <c r="AQ146" s="283">
        <f t="shared" si="198"/>
        <v>0</v>
      </c>
      <c r="AR146" s="283">
        <f t="shared" si="199"/>
        <v>0</v>
      </c>
      <c r="AS146" s="283">
        <f t="shared" si="200"/>
        <v>0</v>
      </c>
      <c r="AT146" s="283">
        <f t="shared" si="200"/>
        <v>0</v>
      </c>
      <c r="AU146" s="283">
        <f t="shared" si="200"/>
        <v>0</v>
      </c>
      <c r="AV146" s="220"/>
    </row>
    <row r="147" spans="1:50" outlineLevel="2" x14ac:dyDescent="0.3">
      <c r="A147" s="5" t="s">
        <v>768</v>
      </c>
      <c r="B147" s="219" t="s">
        <v>769</v>
      </c>
      <c r="C147" s="219" t="s">
        <v>722</v>
      </c>
      <c r="D147" s="283" t="s">
        <v>723</v>
      </c>
      <c r="E147" s="316"/>
      <c r="F147" s="284">
        <f>SUM(G147:Y147)</f>
        <v>0</v>
      </c>
      <c r="G147" s="318"/>
      <c r="H147" s="318"/>
      <c r="I147" s="318"/>
      <c r="J147" s="318"/>
      <c r="K147" s="319"/>
      <c r="L147" s="318"/>
      <c r="M147" s="318"/>
      <c r="N147" s="318"/>
      <c r="O147" s="318"/>
      <c r="P147" s="318"/>
      <c r="Q147" s="318"/>
      <c r="R147" s="318"/>
      <c r="S147" s="318"/>
      <c r="T147" s="318"/>
      <c r="U147" s="318"/>
      <c r="V147" s="318"/>
      <c r="W147" s="318"/>
      <c r="X147" s="318"/>
      <c r="Y147" s="318"/>
      <c r="Z147" s="283">
        <f>SUM(AC147:AU147)</f>
        <v>0</v>
      </c>
      <c r="AA147" s="316"/>
      <c r="AB147" s="317"/>
      <c r="AC147" s="283">
        <f t="shared" si="198"/>
        <v>0</v>
      </c>
      <c r="AD147" s="283">
        <f t="shared" si="198"/>
        <v>0</v>
      </c>
      <c r="AE147" s="283">
        <f t="shared" si="198"/>
        <v>0</v>
      </c>
      <c r="AF147" s="283">
        <f t="shared" si="198"/>
        <v>0</v>
      </c>
      <c r="AG147" s="283">
        <f t="shared" si="198"/>
        <v>0</v>
      </c>
      <c r="AH147" s="283">
        <f t="shared" si="198"/>
        <v>0</v>
      </c>
      <c r="AI147" s="283">
        <f t="shared" si="198"/>
        <v>0</v>
      </c>
      <c r="AJ147" s="283">
        <f t="shared" si="198"/>
        <v>0</v>
      </c>
      <c r="AK147" s="283">
        <f t="shared" si="198"/>
        <v>0</v>
      </c>
      <c r="AL147" s="283">
        <f t="shared" si="198"/>
        <v>0</v>
      </c>
      <c r="AM147" s="283">
        <f t="shared" si="198"/>
        <v>0</v>
      </c>
      <c r="AN147" s="283">
        <f t="shared" si="198"/>
        <v>0</v>
      </c>
      <c r="AO147" s="283">
        <f t="shared" si="198"/>
        <v>0</v>
      </c>
      <c r="AP147" s="283">
        <f t="shared" si="198"/>
        <v>0</v>
      </c>
      <c r="AQ147" s="283">
        <f t="shared" si="198"/>
        <v>0</v>
      </c>
      <c r="AR147" s="283">
        <f t="shared" si="199"/>
        <v>0</v>
      </c>
      <c r="AS147" s="283">
        <f t="shared" si="200"/>
        <v>0</v>
      </c>
      <c r="AT147" s="283">
        <f t="shared" si="200"/>
        <v>0</v>
      </c>
      <c r="AU147" s="283">
        <f t="shared" si="200"/>
        <v>0</v>
      </c>
      <c r="AV147" s="220"/>
    </row>
    <row r="148" spans="1:50" outlineLevel="1" x14ac:dyDescent="0.3">
      <c r="A148" s="20" t="s">
        <v>770</v>
      </c>
      <c r="B148" s="209" t="s">
        <v>771</v>
      </c>
      <c r="C148" s="209"/>
      <c r="D148" s="151" t="s">
        <v>27</v>
      </c>
      <c r="E148" s="151"/>
      <c r="F148" s="324">
        <f>SUBTOTAL(9,F149:F152)</f>
        <v>1</v>
      </c>
      <c r="G148" s="324">
        <f t="shared" ref="G148:AU148" si="201">SUBTOTAL(9,G149:G152)</f>
        <v>0</v>
      </c>
      <c r="H148" s="324">
        <f t="shared" si="201"/>
        <v>0</v>
      </c>
      <c r="I148" s="324">
        <f t="shared" si="201"/>
        <v>0</v>
      </c>
      <c r="J148" s="324">
        <f t="shared" si="201"/>
        <v>0</v>
      </c>
      <c r="K148" s="324">
        <f t="shared" si="201"/>
        <v>0</v>
      </c>
      <c r="L148" s="324">
        <f t="shared" si="201"/>
        <v>0</v>
      </c>
      <c r="M148" s="324">
        <f t="shared" si="201"/>
        <v>0</v>
      </c>
      <c r="N148" s="324">
        <f t="shared" si="201"/>
        <v>0</v>
      </c>
      <c r="O148" s="324">
        <f t="shared" si="201"/>
        <v>0</v>
      </c>
      <c r="P148" s="324">
        <f t="shared" si="201"/>
        <v>0</v>
      </c>
      <c r="Q148" s="324">
        <f t="shared" si="201"/>
        <v>0</v>
      </c>
      <c r="R148" s="324">
        <f t="shared" si="201"/>
        <v>0</v>
      </c>
      <c r="S148" s="324">
        <f t="shared" si="201"/>
        <v>0</v>
      </c>
      <c r="T148" s="324">
        <f t="shared" si="201"/>
        <v>0</v>
      </c>
      <c r="U148" s="324">
        <f t="shared" si="201"/>
        <v>0</v>
      </c>
      <c r="V148" s="324">
        <f t="shared" si="201"/>
        <v>0</v>
      </c>
      <c r="W148" s="324">
        <f t="shared" si="201"/>
        <v>0</v>
      </c>
      <c r="X148" s="324">
        <f t="shared" si="201"/>
        <v>0</v>
      </c>
      <c r="Y148" s="324">
        <f t="shared" si="201"/>
        <v>1</v>
      </c>
      <c r="Z148" s="151">
        <f t="shared" si="201"/>
        <v>0</v>
      </c>
      <c r="AA148" s="151">
        <f t="shared" si="201"/>
        <v>0</v>
      </c>
      <c r="AB148" s="205">
        <f t="shared" si="201"/>
        <v>0</v>
      </c>
      <c r="AC148" s="151">
        <f t="shared" si="201"/>
        <v>0</v>
      </c>
      <c r="AD148" s="151">
        <f t="shared" si="201"/>
        <v>0</v>
      </c>
      <c r="AE148" s="151">
        <f t="shared" si="201"/>
        <v>0</v>
      </c>
      <c r="AF148" s="151">
        <f t="shared" si="201"/>
        <v>0</v>
      </c>
      <c r="AG148" s="151">
        <f t="shared" si="201"/>
        <v>0</v>
      </c>
      <c r="AH148" s="151">
        <f t="shared" si="201"/>
        <v>0</v>
      </c>
      <c r="AI148" s="151">
        <f t="shared" si="201"/>
        <v>0</v>
      </c>
      <c r="AJ148" s="151">
        <f t="shared" si="201"/>
        <v>0</v>
      </c>
      <c r="AK148" s="151">
        <f t="shared" si="201"/>
        <v>0</v>
      </c>
      <c r="AL148" s="151">
        <f t="shared" si="201"/>
        <v>0</v>
      </c>
      <c r="AM148" s="151">
        <f t="shared" si="201"/>
        <v>0</v>
      </c>
      <c r="AN148" s="151">
        <f t="shared" si="201"/>
        <v>0</v>
      </c>
      <c r="AO148" s="151">
        <f t="shared" si="201"/>
        <v>0</v>
      </c>
      <c r="AP148" s="151">
        <f t="shared" si="201"/>
        <v>0</v>
      </c>
      <c r="AQ148" s="151">
        <f t="shared" si="201"/>
        <v>0</v>
      </c>
      <c r="AR148" s="151">
        <f t="shared" si="201"/>
        <v>0</v>
      </c>
      <c r="AS148" s="151">
        <f t="shared" si="201"/>
        <v>0</v>
      </c>
      <c r="AT148" s="151">
        <f t="shared" si="201"/>
        <v>0</v>
      </c>
      <c r="AU148" s="151">
        <f t="shared" si="201"/>
        <v>0</v>
      </c>
      <c r="AV148" s="209"/>
    </row>
    <row r="149" spans="1:50" outlineLevel="2" x14ac:dyDescent="0.3">
      <c r="A149" s="5" t="s">
        <v>772</v>
      </c>
      <c r="B149" s="219" t="s">
        <v>773</v>
      </c>
      <c r="C149" s="219" t="s">
        <v>722</v>
      </c>
      <c r="D149" s="283" t="s">
        <v>723</v>
      </c>
      <c r="E149" s="316"/>
      <c r="F149" s="284">
        <f>SUM(G149:Y149)</f>
        <v>1</v>
      </c>
      <c r="G149" s="318"/>
      <c r="H149" s="318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8"/>
      <c r="Y149" s="319">
        <v>1</v>
      </c>
      <c r="Z149" s="283">
        <f>SUM(AC149:AU149)</f>
        <v>0</v>
      </c>
      <c r="AA149" s="316"/>
      <c r="AB149" s="317"/>
      <c r="AC149" s="283">
        <f t="shared" ref="AC149:AQ152" si="202">$E149*G149</f>
        <v>0</v>
      </c>
      <c r="AD149" s="283">
        <f t="shared" si="202"/>
        <v>0</v>
      </c>
      <c r="AE149" s="283">
        <f t="shared" si="202"/>
        <v>0</v>
      </c>
      <c r="AF149" s="283">
        <f t="shared" si="202"/>
        <v>0</v>
      </c>
      <c r="AG149" s="283">
        <f t="shared" si="202"/>
        <v>0</v>
      </c>
      <c r="AH149" s="283">
        <f t="shared" si="202"/>
        <v>0</v>
      </c>
      <c r="AI149" s="283">
        <f t="shared" si="202"/>
        <v>0</v>
      </c>
      <c r="AJ149" s="283">
        <f t="shared" si="202"/>
        <v>0</v>
      </c>
      <c r="AK149" s="283">
        <f t="shared" si="202"/>
        <v>0</v>
      </c>
      <c r="AL149" s="283">
        <f t="shared" si="202"/>
        <v>0</v>
      </c>
      <c r="AM149" s="283">
        <f t="shared" si="202"/>
        <v>0</v>
      </c>
      <c r="AN149" s="283">
        <f t="shared" si="202"/>
        <v>0</v>
      </c>
      <c r="AO149" s="283">
        <f t="shared" si="202"/>
        <v>0</v>
      </c>
      <c r="AP149" s="283">
        <f t="shared" si="202"/>
        <v>0</v>
      </c>
      <c r="AQ149" s="283">
        <f t="shared" si="202"/>
        <v>0</v>
      </c>
      <c r="AR149" s="283">
        <f t="shared" ref="AR149:AR152" si="203">$E149*V149</f>
        <v>0</v>
      </c>
      <c r="AS149" s="283">
        <f t="shared" ref="AS149:AU152" si="204">$E149*W149</f>
        <v>0</v>
      </c>
      <c r="AT149" s="283">
        <f t="shared" si="204"/>
        <v>0</v>
      </c>
      <c r="AU149" s="283">
        <f t="shared" si="204"/>
        <v>0</v>
      </c>
      <c r="AV149" s="220"/>
    </row>
    <row r="150" spans="1:50" outlineLevel="2" x14ac:dyDescent="0.3">
      <c r="A150" s="5" t="s">
        <v>774</v>
      </c>
      <c r="B150" s="219" t="s">
        <v>775</v>
      </c>
      <c r="C150" s="219" t="s">
        <v>722</v>
      </c>
      <c r="D150" s="283" t="s">
        <v>723</v>
      </c>
      <c r="E150" s="316"/>
      <c r="F150" s="284">
        <f>SUM(G150:Y150)</f>
        <v>0</v>
      </c>
      <c r="G150" s="318"/>
      <c r="H150" s="318"/>
      <c r="I150" s="318"/>
      <c r="J150" s="318"/>
      <c r="K150" s="318"/>
      <c r="L150" s="318"/>
      <c r="M150" s="318"/>
      <c r="N150" s="318"/>
      <c r="O150" s="318"/>
      <c r="P150" s="318"/>
      <c r="Q150" s="318"/>
      <c r="R150" s="318"/>
      <c r="S150" s="318"/>
      <c r="T150" s="318"/>
      <c r="U150" s="318"/>
      <c r="V150" s="318"/>
      <c r="W150" s="318"/>
      <c r="X150" s="318"/>
      <c r="Y150" s="319"/>
      <c r="Z150" s="283">
        <f>SUM(AC150:AU150)</f>
        <v>0</v>
      </c>
      <c r="AA150" s="316"/>
      <c r="AB150" s="317"/>
      <c r="AC150" s="283">
        <f t="shared" si="202"/>
        <v>0</v>
      </c>
      <c r="AD150" s="283">
        <f t="shared" si="202"/>
        <v>0</v>
      </c>
      <c r="AE150" s="283">
        <f t="shared" si="202"/>
        <v>0</v>
      </c>
      <c r="AF150" s="283">
        <f t="shared" si="202"/>
        <v>0</v>
      </c>
      <c r="AG150" s="283">
        <f t="shared" si="202"/>
        <v>0</v>
      </c>
      <c r="AH150" s="283">
        <f t="shared" si="202"/>
        <v>0</v>
      </c>
      <c r="AI150" s="283">
        <f t="shared" si="202"/>
        <v>0</v>
      </c>
      <c r="AJ150" s="283">
        <f t="shared" si="202"/>
        <v>0</v>
      </c>
      <c r="AK150" s="283">
        <f t="shared" si="202"/>
        <v>0</v>
      </c>
      <c r="AL150" s="283">
        <f t="shared" si="202"/>
        <v>0</v>
      </c>
      <c r="AM150" s="283">
        <f t="shared" si="202"/>
        <v>0</v>
      </c>
      <c r="AN150" s="283">
        <f t="shared" si="202"/>
        <v>0</v>
      </c>
      <c r="AO150" s="283">
        <f t="shared" si="202"/>
        <v>0</v>
      </c>
      <c r="AP150" s="283">
        <f t="shared" si="202"/>
        <v>0</v>
      </c>
      <c r="AQ150" s="283">
        <f t="shared" si="202"/>
        <v>0</v>
      </c>
      <c r="AR150" s="283">
        <f t="shared" si="203"/>
        <v>0</v>
      </c>
      <c r="AS150" s="283">
        <f t="shared" si="204"/>
        <v>0</v>
      </c>
      <c r="AT150" s="283">
        <f t="shared" si="204"/>
        <v>0</v>
      </c>
      <c r="AU150" s="283">
        <f t="shared" si="204"/>
        <v>0</v>
      </c>
      <c r="AV150" s="220"/>
    </row>
    <row r="151" spans="1:50" outlineLevel="2" x14ac:dyDescent="0.3">
      <c r="A151" s="5" t="s">
        <v>776</v>
      </c>
      <c r="B151" s="219" t="s">
        <v>777</v>
      </c>
      <c r="C151" s="219" t="s">
        <v>722</v>
      </c>
      <c r="D151" s="283" t="s">
        <v>723</v>
      </c>
      <c r="E151" s="316"/>
      <c r="F151" s="284">
        <f>SUM(G151:Y151)</f>
        <v>0</v>
      </c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9"/>
      <c r="Z151" s="283">
        <f>SUM(AC151:AU151)</f>
        <v>0</v>
      </c>
      <c r="AA151" s="316"/>
      <c r="AB151" s="317"/>
      <c r="AC151" s="283">
        <f t="shared" si="202"/>
        <v>0</v>
      </c>
      <c r="AD151" s="283">
        <f t="shared" si="202"/>
        <v>0</v>
      </c>
      <c r="AE151" s="283">
        <f t="shared" si="202"/>
        <v>0</v>
      </c>
      <c r="AF151" s="283">
        <f t="shared" si="202"/>
        <v>0</v>
      </c>
      <c r="AG151" s="283">
        <f t="shared" si="202"/>
        <v>0</v>
      </c>
      <c r="AH151" s="283">
        <f t="shared" si="202"/>
        <v>0</v>
      </c>
      <c r="AI151" s="283">
        <f t="shared" si="202"/>
        <v>0</v>
      </c>
      <c r="AJ151" s="283">
        <f t="shared" si="202"/>
        <v>0</v>
      </c>
      <c r="AK151" s="283">
        <f t="shared" si="202"/>
        <v>0</v>
      </c>
      <c r="AL151" s="283">
        <f t="shared" si="202"/>
        <v>0</v>
      </c>
      <c r="AM151" s="283">
        <f t="shared" si="202"/>
        <v>0</v>
      </c>
      <c r="AN151" s="283">
        <f t="shared" si="202"/>
        <v>0</v>
      </c>
      <c r="AO151" s="283">
        <f t="shared" si="202"/>
        <v>0</v>
      </c>
      <c r="AP151" s="283">
        <f t="shared" si="202"/>
        <v>0</v>
      </c>
      <c r="AQ151" s="283">
        <f t="shared" si="202"/>
        <v>0</v>
      </c>
      <c r="AR151" s="283">
        <f t="shared" si="203"/>
        <v>0</v>
      </c>
      <c r="AS151" s="283">
        <f t="shared" si="204"/>
        <v>0</v>
      </c>
      <c r="AT151" s="283">
        <f t="shared" si="204"/>
        <v>0</v>
      </c>
      <c r="AU151" s="283">
        <f t="shared" si="204"/>
        <v>0</v>
      </c>
      <c r="AV151" s="220"/>
    </row>
    <row r="152" spans="1:50" outlineLevel="2" x14ac:dyDescent="0.3">
      <c r="A152" s="5" t="s">
        <v>778</v>
      </c>
      <c r="B152" s="219" t="s">
        <v>779</v>
      </c>
      <c r="C152" s="219" t="s">
        <v>722</v>
      </c>
      <c r="D152" s="283" t="s">
        <v>723</v>
      </c>
      <c r="E152" s="316"/>
      <c r="F152" s="284">
        <f>SUM(G152:Y152)</f>
        <v>0</v>
      </c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9"/>
      <c r="Z152" s="283">
        <f>SUM(AC152:AU152)</f>
        <v>0</v>
      </c>
      <c r="AA152" s="316"/>
      <c r="AB152" s="317"/>
      <c r="AC152" s="283">
        <f t="shared" si="202"/>
        <v>0</v>
      </c>
      <c r="AD152" s="283">
        <f t="shared" si="202"/>
        <v>0</v>
      </c>
      <c r="AE152" s="283">
        <f t="shared" si="202"/>
        <v>0</v>
      </c>
      <c r="AF152" s="283">
        <f t="shared" si="202"/>
        <v>0</v>
      </c>
      <c r="AG152" s="283">
        <f t="shared" si="202"/>
        <v>0</v>
      </c>
      <c r="AH152" s="283">
        <f t="shared" si="202"/>
        <v>0</v>
      </c>
      <c r="AI152" s="283">
        <f t="shared" si="202"/>
        <v>0</v>
      </c>
      <c r="AJ152" s="283">
        <f t="shared" si="202"/>
        <v>0</v>
      </c>
      <c r="AK152" s="283">
        <f t="shared" si="202"/>
        <v>0</v>
      </c>
      <c r="AL152" s="283">
        <f t="shared" si="202"/>
        <v>0</v>
      </c>
      <c r="AM152" s="283">
        <f t="shared" si="202"/>
        <v>0</v>
      </c>
      <c r="AN152" s="283">
        <f t="shared" si="202"/>
        <v>0</v>
      </c>
      <c r="AO152" s="283">
        <f t="shared" si="202"/>
        <v>0</v>
      </c>
      <c r="AP152" s="283">
        <f t="shared" si="202"/>
        <v>0</v>
      </c>
      <c r="AQ152" s="283">
        <f t="shared" si="202"/>
        <v>0</v>
      </c>
      <c r="AR152" s="283">
        <f t="shared" si="203"/>
        <v>0</v>
      </c>
      <c r="AS152" s="283">
        <f t="shared" si="204"/>
        <v>0</v>
      </c>
      <c r="AT152" s="283">
        <f t="shared" si="204"/>
        <v>0</v>
      </c>
      <c r="AU152" s="283">
        <f t="shared" si="204"/>
        <v>0</v>
      </c>
      <c r="AV152" s="220"/>
    </row>
    <row r="153" spans="1:50" outlineLevel="1" x14ac:dyDescent="0.3">
      <c r="A153" s="20" t="s">
        <v>780</v>
      </c>
      <c r="B153" s="209" t="s">
        <v>781</v>
      </c>
      <c r="C153" s="209"/>
      <c r="D153" s="151" t="s">
        <v>27</v>
      </c>
      <c r="E153" s="151"/>
      <c r="F153" s="324">
        <f>SUBTOTAL(9,F154)</f>
        <v>0</v>
      </c>
      <c r="G153" s="324">
        <f t="shared" ref="G153:AU153" si="205">SUBTOTAL(9,G154)</f>
        <v>0</v>
      </c>
      <c r="H153" s="324">
        <f t="shared" si="205"/>
        <v>0</v>
      </c>
      <c r="I153" s="324">
        <f t="shared" si="205"/>
        <v>0</v>
      </c>
      <c r="J153" s="324">
        <f t="shared" si="205"/>
        <v>0</v>
      </c>
      <c r="K153" s="324">
        <f t="shared" si="205"/>
        <v>0</v>
      </c>
      <c r="L153" s="324">
        <f t="shared" si="205"/>
        <v>0</v>
      </c>
      <c r="M153" s="324">
        <f t="shared" si="205"/>
        <v>0</v>
      </c>
      <c r="N153" s="324">
        <f t="shared" si="205"/>
        <v>0</v>
      </c>
      <c r="O153" s="324">
        <f t="shared" si="205"/>
        <v>0</v>
      </c>
      <c r="P153" s="324">
        <f t="shared" si="205"/>
        <v>0</v>
      </c>
      <c r="Q153" s="324">
        <f t="shared" si="205"/>
        <v>0</v>
      </c>
      <c r="R153" s="324">
        <f t="shared" si="205"/>
        <v>0</v>
      </c>
      <c r="S153" s="324">
        <f t="shared" si="205"/>
        <v>0</v>
      </c>
      <c r="T153" s="324">
        <f t="shared" si="205"/>
        <v>0</v>
      </c>
      <c r="U153" s="324">
        <f t="shared" si="205"/>
        <v>0</v>
      </c>
      <c r="V153" s="324">
        <f t="shared" si="205"/>
        <v>0</v>
      </c>
      <c r="W153" s="324">
        <f t="shared" si="205"/>
        <v>0</v>
      </c>
      <c r="X153" s="324">
        <f t="shared" si="205"/>
        <v>0</v>
      </c>
      <c r="Y153" s="324">
        <f t="shared" si="205"/>
        <v>0</v>
      </c>
      <c r="Z153" s="151">
        <f t="shared" si="205"/>
        <v>0</v>
      </c>
      <c r="AA153" s="151">
        <f t="shared" si="205"/>
        <v>0</v>
      </c>
      <c r="AB153" s="205">
        <f t="shared" si="205"/>
        <v>0</v>
      </c>
      <c r="AC153" s="151">
        <f t="shared" si="205"/>
        <v>0</v>
      </c>
      <c r="AD153" s="151">
        <f t="shared" si="205"/>
        <v>0</v>
      </c>
      <c r="AE153" s="151">
        <f t="shared" si="205"/>
        <v>0</v>
      </c>
      <c r="AF153" s="151">
        <f t="shared" si="205"/>
        <v>0</v>
      </c>
      <c r="AG153" s="151">
        <f t="shared" si="205"/>
        <v>0</v>
      </c>
      <c r="AH153" s="151">
        <f t="shared" si="205"/>
        <v>0</v>
      </c>
      <c r="AI153" s="151">
        <f t="shared" si="205"/>
        <v>0</v>
      </c>
      <c r="AJ153" s="151">
        <f t="shared" si="205"/>
        <v>0</v>
      </c>
      <c r="AK153" s="151">
        <f t="shared" si="205"/>
        <v>0</v>
      </c>
      <c r="AL153" s="151">
        <f t="shared" si="205"/>
        <v>0</v>
      </c>
      <c r="AM153" s="151">
        <f t="shared" si="205"/>
        <v>0</v>
      </c>
      <c r="AN153" s="151">
        <f t="shared" si="205"/>
        <v>0</v>
      </c>
      <c r="AO153" s="151">
        <f t="shared" si="205"/>
        <v>0</v>
      </c>
      <c r="AP153" s="151">
        <f t="shared" si="205"/>
        <v>0</v>
      </c>
      <c r="AQ153" s="151">
        <f t="shared" si="205"/>
        <v>0</v>
      </c>
      <c r="AR153" s="151">
        <f t="shared" si="205"/>
        <v>0</v>
      </c>
      <c r="AS153" s="151">
        <f t="shared" si="205"/>
        <v>0</v>
      </c>
      <c r="AT153" s="151">
        <f t="shared" si="205"/>
        <v>0</v>
      </c>
      <c r="AU153" s="151">
        <f t="shared" si="205"/>
        <v>0</v>
      </c>
      <c r="AV153" s="209"/>
    </row>
    <row r="154" spans="1:50" ht="27.6" outlineLevel="2" x14ac:dyDescent="0.3">
      <c r="A154" s="5" t="s">
        <v>782</v>
      </c>
      <c r="B154" s="219" t="s">
        <v>783</v>
      </c>
      <c r="C154" s="219" t="s">
        <v>784</v>
      </c>
      <c r="D154" s="283" t="s">
        <v>723</v>
      </c>
      <c r="E154" s="316"/>
      <c r="F154" s="284">
        <f>SUM(G154:Y154)</f>
        <v>0</v>
      </c>
      <c r="G154" s="319"/>
      <c r="H154" s="318"/>
      <c r="I154" s="318"/>
      <c r="J154" s="318"/>
      <c r="K154" s="319"/>
      <c r="L154" s="319"/>
      <c r="M154" s="319"/>
      <c r="N154" s="319"/>
      <c r="O154" s="319"/>
      <c r="P154" s="319"/>
      <c r="Q154" s="319"/>
      <c r="R154" s="319"/>
      <c r="S154" s="319"/>
      <c r="T154" s="319"/>
      <c r="U154" s="319"/>
      <c r="V154" s="319"/>
      <c r="W154" s="319"/>
      <c r="X154" s="319"/>
      <c r="Y154" s="318"/>
      <c r="Z154" s="283">
        <f>SUM(AC154:AU154)</f>
        <v>0</v>
      </c>
      <c r="AA154" s="316"/>
      <c r="AB154" s="317"/>
      <c r="AC154" s="283">
        <f t="shared" ref="AC154:AQ154" si="206">$E154*G154</f>
        <v>0</v>
      </c>
      <c r="AD154" s="283">
        <f t="shared" si="206"/>
        <v>0</v>
      </c>
      <c r="AE154" s="283">
        <f t="shared" si="206"/>
        <v>0</v>
      </c>
      <c r="AF154" s="283">
        <f t="shared" si="206"/>
        <v>0</v>
      </c>
      <c r="AG154" s="283">
        <f t="shared" si="206"/>
        <v>0</v>
      </c>
      <c r="AH154" s="283">
        <f t="shared" si="206"/>
        <v>0</v>
      </c>
      <c r="AI154" s="283">
        <f t="shared" si="206"/>
        <v>0</v>
      </c>
      <c r="AJ154" s="283">
        <f t="shared" si="206"/>
        <v>0</v>
      </c>
      <c r="AK154" s="283">
        <f t="shared" si="206"/>
        <v>0</v>
      </c>
      <c r="AL154" s="283">
        <f t="shared" si="206"/>
        <v>0</v>
      </c>
      <c r="AM154" s="283">
        <f t="shared" si="206"/>
        <v>0</v>
      </c>
      <c r="AN154" s="283">
        <f t="shared" si="206"/>
        <v>0</v>
      </c>
      <c r="AO154" s="283">
        <f t="shared" si="206"/>
        <v>0</v>
      </c>
      <c r="AP154" s="283">
        <f t="shared" si="206"/>
        <v>0</v>
      </c>
      <c r="AQ154" s="283">
        <f t="shared" si="206"/>
        <v>0</v>
      </c>
      <c r="AR154" s="283">
        <f t="shared" ref="AR154:AU154" si="207">$E154*V154</f>
        <v>0</v>
      </c>
      <c r="AS154" s="283">
        <f t="shared" si="207"/>
        <v>0</v>
      </c>
      <c r="AT154" s="283">
        <f t="shared" si="207"/>
        <v>0</v>
      </c>
      <c r="AU154" s="283">
        <f t="shared" si="207"/>
        <v>0</v>
      </c>
      <c r="AV154" s="220"/>
    </row>
    <row r="155" spans="1:50" s="12" customFormat="1" ht="31.2" x14ac:dyDescent="0.3">
      <c r="A155" s="13" t="s">
        <v>716</v>
      </c>
      <c r="B155" s="224" t="s">
        <v>785</v>
      </c>
      <c r="C155" s="224" t="s">
        <v>509</v>
      </c>
      <c r="D155" s="291"/>
      <c r="E155" s="291"/>
      <c r="F155" s="292"/>
      <c r="G155" s="292" t="str">
        <f>G$2</f>
        <v>PH1 STAGE</v>
      </c>
      <c r="H155" s="292" t="str">
        <f t="shared" ref="H155:Y155" si="208">H$2</f>
        <v>NOC</v>
      </c>
      <c r="I155" s="292" t="str">
        <f t="shared" si="208"/>
        <v>SCC</v>
      </c>
      <c r="J155" s="292" t="str">
        <f t="shared" si="208"/>
        <v>HMI TRN</v>
      </c>
      <c r="K155" s="292" t="str">
        <f t="shared" si="208"/>
        <v>APT</v>
      </c>
      <c r="L155" s="292" t="str">
        <f t="shared" si="208"/>
        <v>MTN</v>
      </c>
      <c r="M155" s="292" t="str">
        <f t="shared" si="208"/>
        <v>ALR
AV</v>
      </c>
      <c r="N155" s="292" t="str">
        <f t="shared" si="208"/>
        <v>RTR</v>
      </c>
      <c r="O155" s="292" t="str">
        <f t="shared" si="208"/>
        <v>LLA</v>
      </c>
      <c r="P155" s="292" t="str">
        <f t="shared" si="208"/>
        <v>TLR</v>
      </c>
      <c r="Q155" s="292" t="str">
        <f t="shared" si="208"/>
        <v>ALR
MP</v>
      </c>
      <c r="R155" s="292" t="str">
        <f t="shared" si="208"/>
        <v>WIR</v>
      </c>
      <c r="S155" s="292" t="str">
        <f t="shared" si="208"/>
        <v>WAO</v>
      </c>
      <c r="T155" s="292" t="str">
        <f t="shared" si="208"/>
        <v>KDL</v>
      </c>
      <c r="U155" s="292" t="str">
        <f t="shared" si="208"/>
        <v>SEC</v>
      </c>
      <c r="V155" s="292" t="str">
        <f t="shared" si="208"/>
        <v>SBG</v>
      </c>
      <c r="W155" s="292" t="str">
        <f t="shared" si="208"/>
        <v>KRP</v>
      </c>
      <c r="X155" s="292" t="str">
        <f t="shared" si="208"/>
        <v>IRP</v>
      </c>
      <c r="Y155" s="292" t="str">
        <f t="shared" si="208"/>
        <v>PLMS</v>
      </c>
      <c r="Z155" s="291">
        <f>SUBTOTAL(9,Z156:Z190)</f>
        <v>0</v>
      </c>
      <c r="AA155" s="291">
        <f t="shared" ref="AA155:AU155" si="209">SUBTOTAL(9,AA156:AA190)</f>
        <v>0</v>
      </c>
      <c r="AB155" s="293">
        <f t="shared" si="209"/>
        <v>0</v>
      </c>
      <c r="AC155" s="291">
        <f t="shared" si="209"/>
        <v>0</v>
      </c>
      <c r="AD155" s="291">
        <f t="shared" si="209"/>
        <v>0</v>
      </c>
      <c r="AE155" s="291">
        <f t="shared" si="209"/>
        <v>0</v>
      </c>
      <c r="AF155" s="291">
        <f t="shared" si="209"/>
        <v>0</v>
      </c>
      <c r="AG155" s="291">
        <f t="shared" si="209"/>
        <v>0</v>
      </c>
      <c r="AH155" s="291">
        <f t="shared" si="209"/>
        <v>0</v>
      </c>
      <c r="AI155" s="291">
        <f t="shared" si="209"/>
        <v>0</v>
      </c>
      <c r="AJ155" s="291">
        <f t="shared" si="209"/>
        <v>0</v>
      </c>
      <c r="AK155" s="291">
        <f t="shared" si="209"/>
        <v>0</v>
      </c>
      <c r="AL155" s="291">
        <f t="shared" si="209"/>
        <v>0</v>
      </c>
      <c r="AM155" s="291">
        <f t="shared" si="209"/>
        <v>0</v>
      </c>
      <c r="AN155" s="291">
        <f t="shared" si="209"/>
        <v>0</v>
      </c>
      <c r="AO155" s="291">
        <f t="shared" si="209"/>
        <v>0</v>
      </c>
      <c r="AP155" s="291">
        <f t="shared" si="209"/>
        <v>0</v>
      </c>
      <c r="AQ155" s="291">
        <f t="shared" si="209"/>
        <v>0</v>
      </c>
      <c r="AR155" s="291">
        <f t="shared" si="209"/>
        <v>0</v>
      </c>
      <c r="AS155" s="291">
        <f t="shared" si="209"/>
        <v>0</v>
      </c>
      <c r="AT155" s="291">
        <f t="shared" si="209"/>
        <v>0</v>
      </c>
      <c r="AU155" s="291">
        <f t="shared" si="209"/>
        <v>0</v>
      </c>
      <c r="AV155" s="224"/>
      <c r="AX155" s="12" t="b">
        <f>SUM(AC155:AU155)=SUM(Z156,Z166,Z168,Z174,Z180,Z184,Z189)</f>
        <v>1</v>
      </c>
    </row>
    <row r="156" spans="1:50" outlineLevel="1" x14ac:dyDescent="0.3">
      <c r="A156" s="20">
        <v>7.1</v>
      </c>
      <c r="B156" s="209" t="s">
        <v>786</v>
      </c>
      <c r="C156" s="209"/>
      <c r="D156" s="151" t="s">
        <v>27</v>
      </c>
      <c r="E156" s="151"/>
      <c r="F156" s="324">
        <f>SUBTOTAL(9,F157:F165)</f>
        <v>18</v>
      </c>
      <c r="G156" s="324">
        <f t="shared" ref="G156:AU156" si="210">SUBTOTAL(9,G157:G165)</f>
        <v>9</v>
      </c>
      <c r="H156" s="324">
        <f t="shared" si="210"/>
        <v>9</v>
      </c>
      <c r="I156" s="324">
        <f t="shared" si="210"/>
        <v>0</v>
      </c>
      <c r="J156" s="324">
        <f t="shared" si="210"/>
        <v>0</v>
      </c>
      <c r="K156" s="324">
        <f t="shared" si="210"/>
        <v>0</v>
      </c>
      <c r="L156" s="324">
        <f t="shared" si="210"/>
        <v>0</v>
      </c>
      <c r="M156" s="324">
        <f t="shared" si="210"/>
        <v>0</v>
      </c>
      <c r="N156" s="324">
        <f t="shared" si="210"/>
        <v>0</v>
      </c>
      <c r="O156" s="324">
        <f t="shared" si="210"/>
        <v>0</v>
      </c>
      <c r="P156" s="324">
        <f t="shared" si="210"/>
        <v>0</v>
      </c>
      <c r="Q156" s="324">
        <f t="shared" si="210"/>
        <v>0</v>
      </c>
      <c r="R156" s="324">
        <f t="shared" si="210"/>
        <v>0</v>
      </c>
      <c r="S156" s="324">
        <f t="shared" si="210"/>
        <v>0</v>
      </c>
      <c r="T156" s="324">
        <f t="shared" si="210"/>
        <v>0</v>
      </c>
      <c r="U156" s="324">
        <f t="shared" si="210"/>
        <v>0</v>
      </c>
      <c r="V156" s="324">
        <f t="shared" si="210"/>
        <v>0</v>
      </c>
      <c r="W156" s="324">
        <f t="shared" si="210"/>
        <v>0</v>
      </c>
      <c r="X156" s="324">
        <f t="shared" si="210"/>
        <v>0</v>
      </c>
      <c r="Y156" s="324">
        <f t="shared" si="210"/>
        <v>0</v>
      </c>
      <c r="Z156" s="151">
        <f t="shared" si="210"/>
        <v>0</v>
      </c>
      <c r="AA156" s="151">
        <f t="shared" si="210"/>
        <v>0</v>
      </c>
      <c r="AB156" s="205">
        <f t="shared" si="210"/>
        <v>0</v>
      </c>
      <c r="AC156" s="151">
        <f t="shared" si="210"/>
        <v>0</v>
      </c>
      <c r="AD156" s="151">
        <f t="shared" si="210"/>
        <v>0</v>
      </c>
      <c r="AE156" s="151">
        <f t="shared" si="210"/>
        <v>0</v>
      </c>
      <c r="AF156" s="151">
        <f t="shared" si="210"/>
        <v>0</v>
      </c>
      <c r="AG156" s="151">
        <f t="shared" si="210"/>
        <v>0</v>
      </c>
      <c r="AH156" s="151">
        <f t="shared" si="210"/>
        <v>0</v>
      </c>
      <c r="AI156" s="151">
        <f t="shared" si="210"/>
        <v>0</v>
      </c>
      <c r="AJ156" s="151">
        <f t="shared" si="210"/>
        <v>0</v>
      </c>
      <c r="AK156" s="151">
        <f t="shared" si="210"/>
        <v>0</v>
      </c>
      <c r="AL156" s="151">
        <f t="shared" si="210"/>
        <v>0</v>
      </c>
      <c r="AM156" s="151">
        <f t="shared" si="210"/>
        <v>0</v>
      </c>
      <c r="AN156" s="151">
        <f t="shared" si="210"/>
        <v>0</v>
      </c>
      <c r="AO156" s="151">
        <f t="shared" si="210"/>
        <v>0</v>
      </c>
      <c r="AP156" s="151">
        <f t="shared" si="210"/>
        <v>0</v>
      </c>
      <c r="AQ156" s="151">
        <f t="shared" si="210"/>
        <v>0</v>
      </c>
      <c r="AR156" s="151">
        <f t="shared" si="210"/>
        <v>0</v>
      </c>
      <c r="AS156" s="151">
        <f t="shared" si="210"/>
        <v>0</v>
      </c>
      <c r="AT156" s="151">
        <f t="shared" si="210"/>
        <v>0</v>
      </c>
      <c r="AU156" s="151">
        <f t="shared" si="210"/>
        <v>0</v>
      </c>
      <c r="AV156" s="209"/>
    </row>
    <row r="157" spans="1:50" outlineLevel="2" x14ac:dyDescent="0.3">
      <c r="A157" s="5" t="s">
        <v>787</v>
      </c>
      <c r="B157" s="219" t="s">
        <v>721</v>
      </c>
      <c r="C157" s="219" t="s">
        <v>722</v>
      </c>
      <c r="D157" s="283" t="s">
        <v>723</v>
      </c>
      <c r="E157" s="316"/>
      <c r="F157" s="284">
        <f t="shared" ref="F157:F165" si="211">SUM(G157:Y157)</f>
        <v>2</v>
      </c>
      <c r="G157" s="319">
        <v>1</v>
      </c>
      <c r="H157" s="319">
        <v>1</v>
      </c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8"/>
      <c r="Y157" s="318"/>
      <c r="Z157" s="283">
        <f t="shared" ref="Z157:Z165" si="212">SUM(AC157:AU157)</f>
        <v>0</v>
      </c>
      <c r="AA157" s="316"/>
      <c r="AB157" s="317"/>
      <c r="AC157" s="283">
        <f t="shared" ref="AC157:AC165" si="213">$E157*G157</f>
        <v>0</v>
      </c>
      <c r="AD157" s="283">
        <f t="shared" ref="AD157:AD165" si="214">$E157*H157</f>
        <v>0</v>
      </c>
      <c r="AE157" s="283">
        <f t="shared" ref="AE157:AE165" si="215">$E157*I157</f>
        <v>0</v>
      </c>
      <c r="AF157" s="283">
        <f t="shared" ref="AF157:AF165" si="216">$E157*J157</f>
        <v>0</v>
      </c>
      <c r="AG157" s="283">
        <f t="shared" ref="AG157:AG165" si="217">$E157*K157</f>
        <v>0</v>
      </c>
      <c r="AH157" s="283">
        <f t="shared" ref="AH157:AH165" si="218">$E157*L157</f>
        <v>0</v>
      </c>
      <c r="AI157" s="283">
        <f t="shared" ref="AI157:AI165" si="219">$E157*M157</f>
        <v>0</v>
      </c>
      <c r="AJ157" s="283">
        <f t="shared" ref="AJ157:AJ165" si="220">$E157*N157</f>
        <v>0</v>
      </c>
      <c r="AK157" s="283">
        <f t="shared" ref="AK157:AK165" si="221">$E157*O157</f>
        <v>0</v>
      </c>
      <c r="AL157" s="283">
        <f t="shared" ref="AL157:AL165" si="222">$E157*P157</f>
        <v>0</v>
      </c>
      <c r="AM157" s="283">
        <f t="shared" ref="AM157:AM165" si="223">$E157*Q157</f>
        <v>0</v>
      </c>
      <c r="AN157" s="283">
        <f t="shared" ref="AN157:AN165" si="224">$E157*R157</f>
        <v>0</v>
      </c>
      <c r="AO157" s="283">
        <f t="shared" ref="AO157:AO165" si="225">$E157*S157</f>
        <v>0</v>
      </c>
      <c r="AP157" s="283">
        <f t="shared" ref="AP157:AP165" si="226">$E157*T157</f>
        <v>0</v>
      </c>
      <c r="AQ157" s="283">
        <f t="shared" ref="AQ157:AQ165" si="227">$E157*U157</f>
        <v>0</v>
      </c>
      <c r="AR157" s="283">
        <f t="shared" ref="AR157:AR165" si="228">$E157*V157</f>
        <v>0</v>
      </c>
      <c r="AS157" s="283">
        <f t="shared" ref="AS157:AS165" si="229">$E157*W157</f>
        <v>0</v>
      </c>
      <c r="AT157" s="283">
        <f t="shared" ref="AT157:AT165" si="230">$E157*X157</f>
        <v>0</v>
      </c>
      <c r="AU157" s="283">
        <f t="shared" ref="AU157:AU165" si="231">$E157*Y157</f>
        <v>0</v>
      </c>
      <c r="AV157" s="220"/>
    </row>
    <row r="158" spans="1:50" outlineLevel="2" x14ac:dyDescent="0.3">
      <c r="A158" s="5" t="s">
        <v>788</v>
      </c>
      <c r="B158" s="219" t="s">
        <v>725</v>
      </c>
      <c r="C158" s="219" t="s">
        <v>722</v>
      </c>
      <c r="D158" s="283" t="s">
        <v>723</v>
      </c>
      <c r="E158" s="316"/>
      <c r="F158" s="284">
        <f t="shared" si="211"/>
        <v>2</v>
      </c>
      <c r="G158" s="319">
        <v>1</v>
      </c>
      <c r="H158" s="319">
        <v>1</v>
      </c>
      <c r="I158" s="318"/>
      <c r="J158" s="318"/>
      <c r="K158" s="318"/>
      <c r="L158" s="318"/>
      <c r="M158" s="318"/>
      <c r="N158" s="318"/>
      <c r="O158" s="318"/>
      <c r="P158" s="318"/>
      <c r="Q158" s="318"/>
      <c r="R158" s="318"/>
      <c r="S158" s="318"/>
      <c r="T158" s="318"/>
      <c r="U158" s="318"/>
      <c r="V158" s="318"/>
      <c r="W158" s="318"/>
      <c r="X158" s="318"/>
      <c r="Y158" s="318"/>
      <c r="Z158" s="283">
        <f t="shared" si="212"/>
        <v>0</v>
      </c>
      <c r="AA158" s="316"/>
      <c r="AB158" s="317"/>
      <c r="AC158" s="283">
        <f t="shared" si="213"/>
        <v>0</v>
      </c>
      <c r="AD158" s="283">
        <f t="shared" si="214"/>
        <v>0</v>
      </c>
      <c r="AE158" s="283">
        <f t="shared" si="215"/>
        <v>0</v>
      </c>
      <c r="AF158" s="283">
        <f t="shared" si="216"/>
        <v>0</v>
      </c>
      <c r="AG158" s="283">
        <f t="shared" si="217"/>
        <v>0</v>
      </c>
      <c r="AH158" s="283">
        <f t="shared" si="218"/>
        <v>0</v>
      </c>
      <c r="AI158" s="283">
        <f t="shared" si="219"/>
        <v>0</v>
      </c>
      <c r="AJ158" s="283">
        <f t="shared" si="220"/>
        <v>0</v>
      </c>
      <c r="AK158" s="283">
        <f t="shared" si="221"/>
        <v>0</v>
      </c>
      <c r="AL158" s="283">
        <f t="shared" si="222"/>
        <v>0</v>
      </c>
      <c r="AM158" s="283">
        <f t="shared" si="223"/>
        <v>0</v>
      </c>
      <c r="AN158" s="283">
        <f t="shared" si="224"/>
        <v>0</v>
      </c>
      <c r="AO158" s="283">
        <f t="shared" si="225"/>
        <v>0</v>
      </c>
      <c r="AP158" s="283">
        <f t="shared" si="226"/>
        <v>0</v>
      </c>
      <c r="AQ158" s="283">
        <f t="shared" si="227"/>
        <v>0</v>
      </c>
      <c r="AR158" s="283">
        <f t="shared" si="228"/>
        <v>0</v>
      </c>
      <c r="AS158" s="283">
        <f t="shared" si="229"/>
        <v>0</v>
      </c>
      <c r="AT158" s="283">
        <f t="shared" si="230"/>
        <v>0</v>
      </c>
      <c r="AU158" s="283">
        <f t="shared" si="231"/>
        <v>0</v>
      </c>
      <c r="AV158" s="220"/>
    </row>
    <row r="159" spans="1:50" outlineLevel="2" x14ac:dyDescent="0.3">
      <c r="A159" s="5" t="s">
        <v>789</v>
      </c>
      <c r="B159" s="219" t="s">
        <v>727</v>
      </c>
      <c r="C159" s="219" t="s">
        <v>722</v>
      </c>
      <c r="D159" s="283" t="s">
        <v>723</v>
      </c>
      <c r="E159" s="316"/>
      <c r="F159" s="284">
        <f t="shared" si="211"/>
        <v>2</v>
      </c>
      <c r="G159" s="319">
        <v>1</v>
      </c>
      <c r="H159" s="319">
        <v>1</v>
      </c>
      <c r="I159" s="318"/>
      <c r="J159" s="318"/>
      <c r="K159" s="318"/>
      <c r="L159" s="318"/>
      <c r="M159" s="318"/>
      <c r="N159" s="318"/>
      <c r="O159" s="318"/>
      <c r="P159" s="318"/>
      <c r="Q159" s="318"/>
      <c r="R159" s="318"/>
      <c r="S159" s="318"/>
      <c r="T159" s="318"/>
      <c r="U159" s="318"/>
      <c r="V159" s="318"/>
      <c r="W159" s="318"/>
      <c r="X159" s="318"/>
      <c r="Y159" s="318"/>
      <c r="Z159" s="283">
        <f t="shared" si="212"/>
        <v>0</v>
      </c>
      <c r="AA159" s="316"/>
      <c r="AB159" s="317"/>
      <c r="AC159" s="283">
        <f t="shared" si="213"/>
        <v>0</v>
      </c>
      <c r="AD159" s="283">
        <f t="shared" si="214"/>
        <v>0</v>
      </c>
      <c r="AE159" s="283">
        <f t="shared" si="215"/>
        <v>0</v>
      </c>
      <c r="AF159" s="283">
        <f t="shared" si="216"/>
        <v>0</v>
      </c>
      <c r="AG159" s="283">
        <f t="shared" si="217"/>
        <v>0</v>
      </c>
      <c r="AH159" s="283">
        <f t="shared" si="218"/>
        <v>0</v>
      </c>
      <c r="AI159" s="283">
        <f t="shared" si="219"/>
        <v>0</v>
      </c>
      <c r="AJ159" s="283">
        <f t="shared" si="220"/>
        <v>0</v>
      </c>
      <c r="AK159" s="283">
        <f t="shared" si="221"/>
        <v>0</v>
      </c>
      <c r="AL159" s="283">
        <f t="shared" si="222"/>
        <v>0</v>
      </c>
      <c r="AM159" s="283">
        <f t="shared" si="223"/>
        <v>0</v>
      </c>
      <c r="AN159" s="283">
        <f t="shared" si="224"/>
        <v>0</v>
      </c>
      <c r="AO159" s="283">
        <f t="shared" si="225"/>
        <v>0</v>
      </c>
      <c r="AP159" s="283">
        <f t="shared" si="226"/>
        <v>0</v>
      </c>
      <c r="AQ159" s="283">
        <f t="shared" si="227"/>
        <v>0</v>
      </c>
      <c r="AR159" s="283">
        <f t="shared" si="228"/>
        <v>0</v>
      </c>
      <c r="AS159" s="283">
        <f t="shared" si="229"/>
        <v>0</v>
      </c>
      <c r="AT159" s="283">
        <f t="shared" si="230"/>
        <v>0</v>
      </c>
      <c r="AU159" s="283">
        <f t="shared" si="231"/>
        <v>0</v>
      </c>
      <c r="AV159" s="220"/>
    </row>
    <row r="160" spans="1:50" outlineLevel="2" x14ac:dyDescent="0.3">
      <c r="A160" s="5" t="s">
        <v>790</v>
      </c>
      <c r="B160" s="219" t="s">
        <v>729</v>
      </c>
      <c r="C160" s="219" t="s">
        <v>722</v>
      </c>
      <c r="D160" s="283" t="s">
        <v>723</v>
      </c>
      <c r="E160" s="316"/>
      <c r="F160" s="284">
        <f t="shared" si="211"/>
        <v>2</v>
      </c>
      <c r="G160" s="319">
        <v>1</v>
      </c>
      <c r="H160" s="319">
        <v>1</v>
      </c>
      <c r="I160" s="318"/>
      <c r="J160" s="318"/>
      <c r="K160" s="318"/>
      <c r="L160" s="318"/>
      <c r="M160" s="318"/>
      <c r="N160" s="318"/>
      <c r="O160" s="318"/>
      <c r="P160" s="318"/>
      <c r="Q160" s="318"/>
      <c r="R160" s="318"/>
      <c r="S160" s="318"/>
      <c r="T160" s="318"/>
      <c r="U160" s="318"/>
      <c r="V160" s="318"/>
      <c r="W160" s="318"/>
      <c r="X160" s="318"/>
      <c r="Y160" s="318"/>
      <c r="Z160" s="283">
        <f t="shared" si="212"/>
        <v>0</v>
      </c>
      <c r="AA160" s="316"/>
      <c r="AB160" s="317"/>
      <c r="AC160" s="283">
        <f t="shared" si="213"/>
        <v>0</v>
      </c>
      <c r="AD160" s="283">
        <f t="shared" si="214"/>
        <v>0</v>
      </c>
      <c r="AE160" s="283">
        <f t="shared" si="215"/>
        <v>0</v>
      </c>
      <c r="AF160" s="283">
        <f t="shared" si="216"/>
        <v>0</v>
      </c>
      <c r="AG160" s="283">
        <f t="shared" si="217"/>
        <v>0</v>
      </c>
      <c r="AH160" s="283">
        <f t="shared" si="218"/>
        <v>0</v>
      </c>
      <c r="AI160" s="283">
        <f t="shared" si="219"/>
        <v>0</v>
      </c>
      <c r="AJ160" s="283">
        <f t="shared" si="220"/>
        <v>0</v>
      </c>
      <c r="AK160" s="283">
        <f t="shared" si="221"/>
        <v>0</v>
      </c>
      <c r="AL160" s="283">
        <f t="shared" si="222"/>
        <v>0</v>
      </c>
      <c r="AM160" s="283">
        <f t="shared" si="223"/>
        <v>0</v>
      </c>
      <c r="AN160" s="283">
        <f t="shared" si="224"/>
        <v>0</v>
      </c>
      <c r="AO160" s="283">
        <f t="shared" si="225"/>
        <v>0</v>
      </c>
      <c r="AP160" s="283">
        <f t="shared" si="226"/>
        <v>0</v>
      </c>
      <c r="AQ160" s="283">
        <f t="shared" si="227"/>
        <v>0</v>
      </c>
      <c r="AR160" s="283">
        <f t="shared" si="228"/>
        <v>0</v>
      </c>
      <c r="AS160" s="283">
        <f t="shared" si="229"/>
        <v>0</v>
      </c>
      <c r="AT160" s="283">
        <f t="shared" si="230"/>
        <v>0</v>
      </c>
      <c r="AU160" s="283">
        <f t="shared" si="231"/>
        <v>0</v>
      </c>
      <c r="AV160" s="220"/>
    </row>
    <row r="161" spans="1:48" outlineLevel="2" x14ac:dyDescent="0.3">
      <c r="A161" s="5" t="s">
        <v>791</v>
      </c>
      <c r="B161" s="219" t="s">
        <v>731</v>
      </c>
      <c r="C161" s="219" t="s">
        <v>722</v>
      </c>
      <c r="D161" s="283" t="s">
        <v>723</v>
      </c>
      <c r="E161" s="316"/>
      <c r="F161" s="284">
        <f t="shared" si="211"/>
        <v>2</v>
      </c>
      <c r="G161" s="319">
        <v>1</v>
      </c>
      <c r="H161" s="319">
        <v>1</v>
      </c>
      <c r="I161" s="318"/>
      <c r="J161" s="318"/>
      <c r="K161" s="318"/>
      <c r="L161" s="318"/>
      <c r="M161" s="318"/>
      <c r="N161" s="318"/>
      <c r="O161" s="318"/>
      <c r="P161" s="318"/>
      <c r="Q161" s="318"/>
      <c r="R161" s="318"/>
      <c r="S161" s="318"/>
      <c r="T161" s="318"/>
      <c r="U161" s="318"/>
      <c r="V161" s="318"/>
      <c r="W161" s="318"/>
      <c r="X161" s="318"/>
      <c r="Y161" s="318"/>
      <c r="Z161" s="283">
        <f t="shared" si="212"/>
        <v>0</v>
      </c>
      <c r="AA161" s="316"/>
      <c r="AB161" s="317"/>
      <c r="AC161" s="283">
        <f t="shared" si="213"/>
        <v>0</v>
      </c>
      <c r="AD161" s="283">
        <f t="shared" si="214"/>
        <v>0</v>
      </c>
      <c r="AE161" s="283">
        <f t="shared" si="215"/>
        <v>0</v>
      </c>
      <c r="AF161" s="283">
        <f t="shared" si="216"/>
        <v>0</v>
      </c>
      <c r="AG161" s="283">
        <f t="shared" si="217"/>
        <v>0</v>
      </c>
      <c r="AH161" s="283">
        <f t="shared" si="218"/>
        <v>0</v>
      </c>
      <c r="AI161" s="283">
        <f t="shared" si="219"/>
        <v>0</v>
      </c>
      <c r="AJ161" s="283">
        <f t="shared" si="220"/>
        <v>0</v>
      </c>
      <c r="AK161" s="283">
        <f t="shared" si="221"/>
        <v>0</v>
      </c>
      <c r="AL161" s="283">
        <f t="shared" si="222"/>
        <v>0</v>
      </c>
      <c r="AM161" s="283">
        <f t="shared" si="223"/>
        <v>0</v>
      </c>
      <c r="AN161" s="283">
        <f t="shared" si="224"/>
        <v>0</v>
      </c>
      <c r="AO161" s="283">
        <f t="shared" si="225"/>
        <v>0</v>
      </c>
      <c r="AP161" s="283">
        <f t="shared" si="226"/>
        <v>0</v>
      </c>
      <c r="AQ161" s="283">
        <f t="shared" si="227"/>
        <v>0</v>
      </c>
      <c r="AR161" s="283">
        <f t="shared" si="228"/>
        <v>0</v>
      </c>
      <c r="AS161" s="283">
        <f t="shared" si="229"/>
        <v>0</v>
      </c>
      <c r="AT161" s="283">
        <f t="shared" si="230"/>
        <v>0</v>
      </c>
      <c r="AU161" s="283">
        <f t="shared" si="231"/>
        <v>0</v>
      </c>
      <c r="AV161" s="220"/>
    </row>
    <row r="162" spans="1:48" outlineLevel="2" x14ac:dyDescent="0.3">
      <c r="A162" s="5" t="s">
        <v>792</v>
      </c>
      <c r="B162" s="219" t="s">
        <v>733</v>
      </c>
      <c r="C162" s="219" t="s">
        <v>722</v>
      </c>
      <c r="D162" s="283" t="s">
        <v>723</v>
      </c>
      <c r="E162" s="316"/>
      <c r="F162" s="284">
        <f t="shared" si="211"/>
        <v>2</v>
      </c>
      <c r="G162" s="319">
        <v>1</v>
      </c>
      <c r="H162" s="319">
        <v>1</v>
      </c>
      <c r="I162" s="318"/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283">
        <f t="shared" si="212"/>
        <v>0</v>
      </c>
      <c r="AA162" s="316"/>
      <c r="AB162" s="317"/>
      <c r="AC162" s="283">
        <f t="shared" si="213"/>
        <v>0</v>
      </c>
      <c r="AD162" s="283">
        <f t="shared" si="214"/>
        <v>0</v>
      </c>
      <c r="AE162" s="283">
        <f t="shared" si="215"/>
        <v>0</v>
      </c>
      <c r="AF162" s="283">
        <f t="shared" si="216"/>
        <v>0</v>
      </c>
      <c r="AG162" s="283">
        <f t="shared" si="217"/>
        <v>0</v>
      </c>
      <c r="AH162" s="283">
        <f t="shared" si="218"/>
        <v>0</v>
      </c>
      <c r="AI162" s="283">
        <f t="shared" si="219"/>
        <v>0</v>
      </c>
      <c r="AJ162" s="283">
        <f t="shared" si="220"/>
        <v>0</v>
      </c>
      <c r="AK162" s="283">
        <f t="shared" si="221"/>
        <v>0</v>
      </c>
      <c r="AL162" s="283">
        <f t="shared" si="222"/>
        <v>0</v>
      </c>
      <c r="AM162" s="283">
        <f t="shared" si="223"/>
        <v>0</v>
      </c>
      <c r="AN162" s="283">
        <f t="shared" si="224"/>
        <v>0</v>
      </c>
      <c r="AO162" s="283">
        <f t="shared" si="225"/>
        <v>0</v>
      </c>
      <c r="AP162" s="283">
        <f t="shared" si="226"/>
        <v>0</v>
      </c>
      <c r="AQ162" s="283">
        <f t="shared" si="227"/>
        <v>0</v>
      </c>
      <c r="AR162" s="283">
        <f t="shared" si="228"/>
        <v>0</v>
      </c>
      <c r="AS162" s="283">
        <f t="shared" si="229"/>
        <v>0</v>
      </c>
      <c r="AT162" s="283">
        <f t="shared" si="230"/>
        <v>0</v>
      </c>
      <c r="AU162" s="283">
        <f t="shared" si="231"/>
        <v>0</v>
      </c>
      <c r="AV162" s="220"/>
    </row>
    <row r="163" spans="1:48" outlineLevel="2" x14ac:dyDescent="0.3">
      <c r="A163" s="5" t="s">
        <v>793</v>
      </c>
      <c r="B163" s="219" t="s">
        <v>794</v>
      </c>
      <c r="C163" s="219" t="s">
        <v>722</v>
      </c>
      <c r="D163" s="283" t="s">
        <v>723</v>
      </c>
      <c r="E163" s="316"/>
      <c r="F163" s="284">
        <f t="shared" si="211"/>
        <v>2</v>
      </c>
      <c r="G163" s="319">
        <v>1</v>
      </c>
      <c r="H163" s="319">
        <v>1</v>
      </c>
      <c r="I163" s="318"/>
      <c r="J163" s="318"/>
      <c r="K163" s="318"/>
      <c r="L163" s="318"/>
      <c r="M163" s="318"/>
      <c r="N163" s="318"/>
      <c r="O163" s="318"/>
      <c r="P163" s="318"/>
      <c r="Q163" s="318"/>
      <c r="R163" s="318"/>
      <c r="S163" s="318"/>
      <c r="T163" s="318"/>
      <c r="U163" s="318"/>
      <c r="V163" s="318"/>
      <c r="W163" s="318"/>
      <c r="X163" s="318"/>
      <c r="Y163" s="318"/>
      <c r="Z163" s="283">
        <f t="shared" si="212"/>
        <v>0</v>
      </c>
      <c r="AA163" s="316"/>
      <c r="AB163" s="317"/>
      <c r="AC163" s="283">
        <f t="shared" si="213"/>
        <v>0</v>
      </c>
      <c r="AD163" s="283">
        <f t="shared" si="214"/>
        <v>0</v>
      </c>
      <c r="AE163" s="283">
        <f t="shared" si="215"/>
        <v>0</v>
      </c>
      <c r="AF163" s="283">
        <f t="shared" si="216"/>
        <v>0</v>
      </c>
      <c r="AG163" s="283">
        <f t="shared" si="217"/>
        <v>0</v>
      </c>
      <c r="AH163" s="283">
        <f t="shared" si="218"/>
        <v>0</v>
      </c>
      <c r="AI163" s="283">
        <f t="shared" si="219"/>
        <v>0</v>
      </c>
      <c r="AJ163" s="283">
        <f t="shared" si="220"/>
        <v>0</v>
      </c>
      <c r="AK163" s="283">
        <f t="shared" si="221"/>
        <v>0</v>
      </c>
      <c r="AL163" s="283">
        <f t="shared" si="222"/>
        <v>0</v>
      </c>
      <c r="AM163" s="283">
        <f t="shared" si="223"/>
        <v>0</v>
      </c>
      <c r="AN163" s="283">
        <f t="shared" si="224"/>
        <v>0</v>
      </c>
      <c r="AO163" s="283">
        <f t="shared" si="225"/>
        <v>0</v>
      </c>
      <c r="AP163" s="283">
        <f t="shared" si="226"/>
        <v>0</v>
      </c>
      <c r="AQ163" s="283">
        <f t="shared" si="227"/>
        <v>0</v>
      </c>
      <c r="AR163" s="283">
        <f t="shared" si="228"/>
        <v>0</v>
      </c>
      <c r="AS163" s="283">
        <f t="shared" si="229"/>
        <v>0</v>
      </c>
      <c r="AT163" s="283">
        <f t="shared" si="230"/>
        <v>0</v>
      </c>
      <c r="AU163" s="283">
        <f t="shared" si="231"/>
        <v>0</v>
      </c>
      <c r="AV163" s="220"/>
    </row>
    <row r="164" spans="1:48" outlineLevel="2" x14ac:dyDescent="0.3">
      <c r="A164" s="5" t="s">
        <v>795</v>
      </c>
      <c r="B164" s="219" t="s">
        <v>737</v>
      </c>
      <c r="C164" s="219" t="s">
        <v>722</v>
      </c>
      <c r="D164" s="283" t="s">
        <v>723</v>
      </c>
      <c r="E164" s="316"/>
      <c r="F164" s="284">
        <f t="shared" si="211"/>
        <v>2</v>
      </c>
      <c r="G164" s="319">
        <v>1</v>
      </c>
      <c r="H164" s="319">
        <v>1</v>
      </c>
      <c r="I164" s="318"/>
      <c r="J164" s="318"/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  <c r="V164" s="318"/>
      <c r="W164" s="318"/>
      <c r="X164" s="318"/>
      <c r="Y164" s="318"/>
      <c r="Z164" s="283">
        <f t="shared" si="212"/>
        <v>0</v>
      </c>
      <c r="AA164" s="316"/>
      <c r="AB164" s="317"/>
      <c r="AC164" s="283">
        <f t="shared" si="213"/>
        <v>0</v>
      </c>
      <c r="AD164" s="283">
        <f t="shared" si="214"/>
        <v>0</v>
      </c>
      <c r="AE164" s="283">
        <f t="shared" si="215"/>
        <v>0</v>
      </c>
      <c r="AF164" s="283">
        <f t="shared" si="216"/>
        <v>0</v>
      </c>
      <c r="AG164" s="283">
        <f t="shared" si="217"/>
        <v>0</v>
      </c>
      <c r="AH164" s="283">
        <f t="shared" si="218"/>
        <v>0</v>
      </c>
      <c r="AI164" s="283">
        <f t="shared" si="219"/>
        <v>0</v>
      </c>
      <c r="AJ164" s="283">
        <f t="shared" si="220"/>
        <v>0</v>
      </c>
      <c r="AK164" s="283">
        <f t="shared" si="221"/>
        <v>0</v>
      </c>
      <c r="AL164" s="283">
        <f t="shared" si="222"/>
        <v>0</v>
      </c>
      <c r="AM164" s="283">
        <f t="shared" si="223"/>
        <v>0</v>
      </c>
      <c r="AN164" s="283">
        <f t="shared" si="224"/>
        <v>0</v>
      </c>
      <c r="AO164" s="283">
        <f t="shared" si="225"/>
        <v>0</v>
      </c>
      <c r="AP164" s="283">
        <f t="shared" si="226"/>
        <v>0</v>
      </c>
      <c r="AQ164" s="283">
        <f t="shared" si="227"/>
        <v>0</v>
      </c>
      <c r="AR164" s="283">
        <f t="shared" si="228"/>
        <v>0</v>
      </c>
      <c r="AS164" s="283">
        <f t="shared" si="229"/>
        <v>0</v>
      </c>
      <c r="AT164" s="283">
        <f t="shared" si="230"/>
        <v>0</v>
      </c>
      <c r="AU164" s="283">
        <f t="shared" si="231"/>
        <v>0</v>
      </c>
      <c r="AV164" s="220"/>
    </row>
    <row r="165" spans="1:48" outlineLevel="2" x14ac:dyDescent="0.3">
      <c r="A165" s="5" t="s">
        <v>796</v>
      </c>
      <c r="B165" s="219" t="s">
        <v>797</v>
      </c>
      <c r="C165" s="219" t="s">
        <v>722</v>
      </c>
      <c r="D165" s="283" t="s">
        <v>723</v>
      </c>
      <c r="E165" s="316"/>
      <c r="F165" s="284">
        <f t="shared" si="211"/>
        <v>2</v>
      </c>
      <c r="G165" s="319">
        <v>1</v>
      </c>
      <c r="H165" s="319">
        <v>1</v>
      </c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283">
        <f t="shared" si="212"/>
        <v>0</v>
      </c>
      <c r="AA165" s="316"/>
      <c r="AB165" s="317"/>
      <c r="AC165" s="283">
        <f t="shared" si="213"/>
        <v>0</v>
      </c>
      <c r="AD165" s="283">
        <f t="shared" si="214"/>
        <v>0</v>
      </c>
      <c r="AE165" s="283">
        <f t="shared" si="215"/>
        <v>0</v>
      </c>
      <c r="AF165" s="283">
        <f t="shared" si="216"/>
        <v>0</v>
      </c>
      <c r="AG165" s="283">
        <f t="shared" si="217"/>
        <v>0</v>
      </c>
      <c r="AH165" s="283">
        <f t="shared" si="218"/>
        <v>0</v>
      </c>
      <c r="AI165" s="283">
        <f t="shared" si="219"/>
        <v>0</v>
      </c>
      <c r="AJ165" s="283">
        <f t="shared" si="220"/>
        <v>0</v>
      </c>
      <c r="AK165" s="283">
        <f t="shared" si="221"/>
        <v>0</v>
      </c>
      <c r="AL165" s="283">
        <f t="shared" si="222"/>
        <v>0</v>
      </c>
      <c r="AM165" s="283">
        <f t="shared" si="223"/>
        <v>0</v>
      </c>
      <c r="AN165" s="283">
        <f t="shared" si="224"/>
        <v>0</v>
      </c>
      <c r="AO165" s="283">
        <f t="shared" si="225"/>
        <v>0</v>
      </c>
      <c r="AP165" s="283">
        <f t="shared" si="226"/>
        <v>0</v>
      </c>
      <c r="AQ165" s="283">
        <f t="shared" si="227"/>
        <v>0</v>
      </c>
      <c r="AR165" s="283">
        <f t="shared" si="228"/>
        <v>0</v>
      </c>
      <c r="AS165" s="283">
        <f t="shared" si="229"/>
        <v>0</v>
      </c>
      <c r="AT165" s="283">
        <f t="shared" si="230"/>
        <v>0</v>
      </c>
      <c r="AU165" s="283">
        <f t="shared" si="231"/>
        <v>0</v>
      </c>
      <c r="AV165" s="220"/>
    </row>
    <row r="166" spans="1:48" outlineLevel="1" x14ac:dyDescent="0.3">
      <c r="A166" s="20">
        <v>7.2</v>
      </c>
      <c r="B166" s="209" t="s">
        <v>798</v>
      </c>
      <c r="C166" s="209"/>
      <c r="D166" s="151" t="s">
        <v>27</v>
      </c>
      <c r="E166" s="151"/>
      <c r="F166" s="324">
        <f>SUBTOTAL(9,F167)</f>
        <v>2</v>
      </c>
      <c r="G166" s="324">
        <f t="shared" ref="G166:AU166" si="232">SUBTOTAL(9,G167)</f>
        <v>1</v>
      </c>
      <c r="H166" s="324">
        <f t="shared" si="232"/>
        <v>1</v>
      </c>
      <c r="I166" s="324">
        <f t="shared" si="232"/>
        <v>0</v>
      </c>
      <c r="J166" s="324">
        <f t="shared" si="232"/>
        <v>0</v>
      </c>
      <c r="K166" s="324">
        <f t="shared" si="232"/>
        <v>0</v>
      </c>
      <c r="L166" s="324">
        <f t="shared" si="232"/>
        <v>0</v>
      </c>
      <c r="M166" s="324">
        <f t="shared" si="232"/>
        <v>0</v>
      </c>
      <c r="N166" s="324">
        <f t="shared" si="232"/>
        <v>0</v>
      </c>
      <c r="O166" s="324">
        <f t="shared" si="232"/>
        <v>0</v>
      </c>
      <c r="P166" s="324">
        <f t="shared" si="232"/>
        <v>0</v>
      </c>
      <c r="Q166" s="324">
        <f t="shared" si="232"/>
        <v>0</v>
      </c>
      <c r="R166" s="324">
        <f t="shared" si="232"/>
        <v>0</v>
      </c>
      <c r="S166" s="324">
        <f t="shared" si="232"/>
        <v>0</v>
      </c>
      <c r="T166" s="324">
        <f t="shared" si="232"/>
        <v>0</v>
      </c>
      <c r="U166" s="324">
        <f t="shared" si="232"/>
        <v>0</v>
      </c>
      <c r="V166" s="324">
        <f t="shared" si="232"/>
        <v>0</v>
      </c>
      <c r="W166" s="324">
        <f t="shared" si="232"/>
        <v>0</v>
      </c>
      <c r="X166" s="324">
        <f t="shared" si="232"/>
        <v>0</v>
      </c>
      <c r="Y166" s="324">
        <f t="shared" si="232"/>
        <v>0</v>
      </c>
      <c r="Z166" s="151">
        <f t="shared" si="232"/>
        <v>0</v>
      </c>
      <c r="AA166" s="151">
        <f t="shared" si="232"/>
        <v>0</v>
      </c>
      <c r="AB166" s="205">
        <f t="shared" si="232"/>
        <v>0</v>
      </c>
      <c r="AC166" s="151">
        <f t="shared" si="232"/>
        <v>0</v>
      </c>
      <c r="AD166" s="151">
        <f t="shared" si="232"/>
        <v>0</v>
      </c>
      <c r="AE166" s="151">
        <f t="shared" si="232"/>
        <v>0</v>
      </c>
      <c r="AF166" s="151">
        <f t="shared" si="232"/>
        <v>0</v>
      </c>
      <c r="AG166" s="151">
        <f t="shared" si="232"/>
        <v>0</v>
      </c>
      <c r="AH166" s="151">
        <f t="shared" si="232"/>
        <v>0</v>
      </c>
      <c r="AI166" s="151">
        <f t="shared" si="232"/>
        <v>0</v>
      </c>
      <c r="AJ166" s="151">
        <f t="shared" si="232"/>
        <v>0</v>
      </c>
      <c r="AK166" s="151">
        <f t="shared" si="232"/>
        <v>0</v>
      </c>
      <c r="AL166" s="151">
        <f t="shared" si="232"/>
        <v>0</v>
      </c>
      <c r="AM166" s="151">
        <f t="shared" si="232"/>
        <v>0</v>
      </c>
      <c r="AN166" s="151">
        <f t="shared" si="232"/>
        <v>0</v>
      </c>
      <c r="AO166" s="151">
        <f t="shared" si="232"/>
        <v>0</v>
      </c>
      <c r="AP166" s="151">
        <f t="shared" si="232"/>
        <v>0</v>
      </c>
      <c r="AQ166" s="151">
        <f t="shared" si="232"/>
        <v>0</v>
      </c>
      <c r="AR166" s="151">
        <f t="shared" si="232"/>
        <v>0</v>
      </c>
      <c r="AS166" s="151">
        <f t="shared" si="232"/>
        <v>0</v>
      </c>
      <c r="AT166" s="151">
        <f t="shared" si="232"/>
        <v>0</v>
      </c>
      <c r="AU166" s="151">
        <f t="shared" si="232"/>
        <v>0</v>
      </c>
      <c r="AV166" s="209"/>
    </row>
    <row r="167" spans="1:48" outlineLevel="2" x14ac:dyDescent="0.3">
      <c r="A167" s="5" t="s">
        <v>799</v>
      </c>
      <c r="B167" s="219" t="s">
        <v>743</v>
      </c>
      <c r="C167" s="219" t="s">
        <v>722</v>
      </c>
      <c r="D167" s="283" t="s">
        <v>723</v>
      </c>
      <c r="E167" s="316"/>
      <c r="F167" s="284">
        <f>SUM(G167:Y167)</f>
        <v>2</v>
      </c>
      <c r="G167" s="319">
        <v>1</v>
      </c>
      <c r="H167" s="319">
        <v>1</v>
      </c>
      <c r="I167" s="318"/>
      <c r="J167" s="318"/>
      <c r="K167" s="318"/>
      <c r="L167" s="318"/>
      <c r="M167" s="318"/>
      <c r="N167" s="318"/>
      <c r="O167" s="318"/>
      <c r="P167" s="318"/>
      <c r="Q167" s="318"/>
      <c r="R167" s="318"/>
      <c r="S167" s="318"/>
      <c r="T167" s="318"/>
      <c r="U167" s="318"/>
      <c r="V167" s="318"/>
      <c r="W167" s="318"/>
      <c r="X167" s="318"/>
      <c r="Y167" s="318"/>
      <c r="Z167" s="283">
        <f>SUM(AC167:AU167)</f>
        <v>0</v>
      </c>
      <c r="AA167" s="316"/>
      <c r="AB167" s="317"/>
      <c r="AC167" s="283">
        <f t="shared" ref="AC167:AQ167" si="233">$E167*G167</f>
        <v>0</v>
      </c>
      <c r="AD167" s="283">
        <f t="shared" si="233"/>
        <v>0</v>
      </c>
      <c r="AE167" s="283">
        <f t="shared" si="233"/>
        <v>0</v>
      </c>
      <c r="AF167" s="283">
        <f t="shared" si="233"/>
        <v>0</v>
      </c>
      <c r="AG167" s="283">
        <f t="shared" si="233"/>
        <v>0</v>
      </c>
      <c r="AH167" s="283">
        <f t="shared" si="233"/>
        <v>0</v>
      </c>
      <c r="AI167" s="283">
        <f t="shared" si="233"/>
        <v>0</v>
      </c>
      <c r="AJ167" s="283">
        <f t="shared" si="233"/>
        <v>0</v>
      </c>
      <c r="AK167" s="283">
        <f t="shared" si="233"/>
        <v>0</v>
      </c>
      <c r="AL167" s="283">
        <f t="shared" si="233"/>
        <v>0</v>
      </c>
      <c r="AM167" s="283">
        <f t="shared" si="233"/>
        <v>0</v>
      </c>
      <c r="AN167" s="283">
        <f t="shared" si="233"/>
        <v>0</v>
      </c>
      <c r="AO167" s="283">
        <f t="shared" si="233"/>
        <v>0</v>
      </c>
      <c r="AP167" s="283">
        <f t="shared" si="233"/>
        <v>0</v>
      </c>
      <c r="AQ167" s="283">
        <f t="shared" si="233"/>
        <v>0</v>
      </c>
      <c r="AR167" s="283">
        <f t="shared" ref="AR167:AU167" si="234">$E167*V167</f>
        <v>0</v>
      </c>
      <c r="AS167" s="283">
        <f t="shared" si="234"/>
        <v>0</v>
      </c>
      <c r="AT167" s="283">
        <f t="shared" si="234"/>
        <v>0</v>
      </c>
      <c r="AU167" s="283">
        <f t="shared" si="234"/>
        <v>0</v>
      </c>
      <c r="AV167" s="220"/>
    </row>
    <row r="168" spans="1:48" outlineLevel="1" x14ac:dyDescent="0.3">
      <c r="A168" s="20">
        <v>7.3</v>
      </c>
      <c r="B168" s="209" t="s">
        <v>800</v>
      </c>
      <c r="C168" s="209"/>
      <c r="D168" s="151" t="s">
        <v>27</v>
      </c>
      <c r="E168" s="151"/>
      <c r="F168" s="324">
        <f>SUBTOTAL(9,F169:F173)</f>
        <v>54</v>
      </c>
      <c r="G168" s="324">
        <f t="shared" ref="G168:AU168" si="235">SUBTOTAL(9,G169:G173)</f>
        <v>0</v>
      </c>
      <c r="H168" s="324">
        <f t="shared" si="235"/>
        <v>0</v>
      </c>
      <c r="I168" s="324">
        <f t="shared" si="235"/>
        <v>0</v>
      </c>
      <c r="J168" s="324">
        <f t="shared" si="235"/>
        <v>0</v>
      </c>
      <c r="K168" s="324">
        <f t="shared" si="235"/>
        <v>0</v>
      </c>
      <c r="L168" s="324">
        <f t="shared" si="235"/>
        <v>0</v>
      </c>
      <c r="M168" s="324">
        <f t="shared" si="235"/>
        <v>0</v>
      </c>
      <c r="N168" s="324">
        <f t="shared" si="235"/>
        <v>5</v>
      </c>
      <c r="O168" s="324">
        <f t="shared" si="235"/>
        <v>5</v>
      </c>
      <c r="P168" s="324">
        <f t="shared" si="235"/>
        <v>5</v>
      </c>
      <c r="Q168" s="324">
        <f t="shared" si="235"/>
        <v>5</v>
      </c>
      <c r="R168" s="324">
        <f t="shared" si="235"/>
        <v>5</v>
      </c>
      <c r="S168" s="324">
        <f t="shared" si="235"/>
        <v>5</v>
      </c>
      <c r="T168" s="324">
        <f t="shared" si="235"/>
        <v>4</v>
      </c>
      <c r="U168" s="324">
        <f t="shared" si="235"/>
        <v>5</v>
      </c>
      <c r="V168" s="324">
        <f t="shared" si="235"/>
        <v>5</v>
      </c>
      <c r="W168" s="324">
        <f t="shared" si="235"/>
        <v>5</v>
      </c>
      <c r="X168" s="324">
        <f t="shared" si="235"/>
        <v>5</v>
      </c>
      <c r="Y168" s="324">
        <f t="shared" si="235"/>
        <v>0</v>
      </c>
      <c r="Z168" s="151">
        <f t="shared" si="235"/>
        <v>0</v>
      </c>
      <c r="AA168" s="151">
        <f t="shared" si="235"/>
        <v>0</v>
      </c>
      <c r="AB168" s="205">
        <f t="shared" si="235"/>
        <v>0</v>
      </c>
      <c r="AC168" s="151">
        <f t="shared" si="235"/>
        <v>0</v>
      </c>
      <c r="AD168" s="151">
        <f t="shared" si="235"/>
        <v>0</v>
      </c>
      <c r="AE168" s="151">
        <f t="shared" si="235"/>
        <v>0</v>
      </c>
      <c r="AF168" s="151">
        <f t="shared" si="235"/>
        <v>0</v>
      </c>
      <c r="AG168" s="151">
        <f t="shared" si="235"/>
        <v>0</v>
      </c>
      <c r="AH168" s="151">
        <f t="shared" si="235"/>
        <v>0</v>
      </c>
      <c r="AI168" s="151">
        <f t="shared" si="235"/>
        <v>0</v>
      </c>
      <c r="AJ168" s="151">
        <f t="shared" si="235"/>
        <v>0</v>
      </c>
      <c r="AK168" s="151">
        <f t="shared" si="235"/>
        <v>0</v>
      </c>
      <c r="AL168" s="151">
        <f t="shared" si="235"/>
        <v>0</v>
      </c>
      <c r="AM168" s="151">
        <f t="shared" si="235"/>
        <v>0</v>
      </c>
      <c r="AN168" s="151">
        <f t="shared" si="235"/>
        <v>0</v>
      </c>
      <c r="AO168" s="151">
        <f t="shared" si="235"/>
        <v>0</v>
      </c>
      <c r="AP168" s="151">
        <f t="shared" si="235"/>
        <v>0</v>
      </c>
      <c r="AQ168" s="151">
        <f t="shared" si="235"/>
        <v>0</v>
      </c>
      <c r="AR168" s="151">
        <f t="shared" si="235"/>
        <v>0</v>
      </c>
      <c r="AS168" s="151">
        <f t="shared" si="235"/>
        <v>0</v>
      </c>
      <c r="AT168" s="151">
        <f t="shared" si="235"/>
        <v>0</v>
      </c>
      <c r="AU168" s="151">
        <f t="shared" si="235"/>
        <v>0</v>
      </c>
      <c r="AV168" s="209"/>
    </row>
    <row r="169" spans="1:48" outlineLevel="2" x14ac:dyDescent="0.3">
      <c r="A169" s="5" t="s">
        <v>801</v>
      </c>
      <c r="B169" s="219" t="s">
        <v>802</v>
      </c>
      <c r="C169" s="219" t="s">
        <v>722</v>
      </c>
      <c r="D169" s="283" t="s">
        <v>723</v>
      </c>
      <c r="E169" s="316"/>
      <c r="F169" s="284">
        <f>SUM(G169:Y169)</f>
        <v>11</v>
      </c>
      <c r="G169" s="318"/>
      <c r="H169" s="318"/>
      <c r="I169" s="318"/>
      <c r="J169" s="318"/>
      <c r="K169" s="318"/>
      <c r="L169" s="318"/>
      <c r="M169" s="318"/>
      <c r="N169" s="319">
        <v>1</v>
      </c>
      <c r="O169" s="319">
        <v>1</v>
      </c>
      <c r="P169" s="319">
        <v>1</v>
      </c>
      <c r="Q169" s="319">
        <v>1</v>
      </c>
      <c r="R169" s="319">
        <v>1</v>
      </c>
      <c r="S169" s="319">
        <v>1</v>
      </c>
      <c r="T169" s="319">
        <v>1</v>
      </c>
      <c r="U169" s="319">
        <v>1</v>
      </c>
      <c r="V169" s="319">
        <v>1</v>
      </c>
      <c r="W169" s="319">
        <v>1</v>
      </c>
      <c r="X169" s="319">
        <v>1</v>
      </c>
      <c r="Y169" s="318"/>
      <c r="Z169" s="283">
        <f>SUM(AC169:AU169)</f>
        <v>0</v>
      </c>
      <c r="AA169" s="316"/>
      <c r="AB169" s="317"/>
      <c r="AC169" s="283">
        <f t="shared" ref="AC169:AQ173" si="236">$E169*G169</f>
        <v>0</v>
      </c>
      <c r="AD169" s="283">
        <f t="shared" si="236"/>
        <v>0</v>
      </c>
      <c r="AE169" s="283">
        <f t="shared" si="236"/>
        <v>0</v>
      </c>
      <c r="AF169" s="283">
        <f t="shared" si="236"/>
        <v>0</v>
      </c>
      <c r="AG169" s="283">
        <f t="shared" si="236"/>
        <v>0</v>
      </c>
      <c r="AH169" s="283">
        <f t="shared" si="236"/>
        <v>0</v>
      </c>
      <c r="AI169" s="283">
        <f t="shared" si="236"/>
        <v>0</v>
      </c>
      <c r="AJ169" s="283">
        <f t="shared" si="236"/>
        <v>0</v>
      </c>
      <c r="AK169" s="283">
        <f t="shared" si="236"/>
        <v>0</v>
      </c>
      <c r="AL169" s="283">
        <f t="shared" si="236"/>
        <v>0</v>
      </c>
      <c r="AM169" s="283">
        <f t="shared" si="236"/>
        <v>0</v>
      </c>
      <c r="AN169" s="283">
        <f t="shared" si="236"/>
        <v>0</v>
      </c>
      <c r="AO169" s="283">
        <f t="shared" si="236"/>
        <v>0</v>
      </c>
      <c r="AP169" s="283">
        <f t="shared" si="236"/>
        <v>0</v>
      </c>
      <c r="AQ169" s="283">
        <f t="shared" si="236"/>
        <v>0</v>
      </c>
      <c r="AR169" s="283">
        <f t="shared" ref="AR169:AR173" si="237">$E169*V169</f>
        <v>0</v>
      </c>
      <c r="AS169" s="283">
        <f t="shared" ref="AS169:AU173" si="238">$E169*W169</f>
        <v>0</v>
      </c>
      <c r="AT169" s="283">
        <f t="shared" si="238"/>
        <v>0</v>
      </c>
      <c r="AU169" s="283">
        <f t="shared" si="238"/>
        <v>0</v>
      </c>
      <c r="AV169" s="220"/>
    </row>
    <row r="170" spans="1:48" outlineLevel="2" x14ac:dyDescent="0.3">
      <c r="A170" s="5" t="s">
        <v>803</v>
      </c>
      <c r="B170" s="219" t="s">
        <v>804</v>
      </c>
      <c r="C170" s="219" t="s">
        <v>722</v>
      </c>
      <c r="D170" s="283" t="s">
        <v>723</v>
      </c>
      <c r="E170" s="316"/>
      <c r="F170" s="284">
        <f>SUM(G170:Y170)</f>
        <v>10</v>
      </c>
      <c r="G170" s="318"/>
      <c r="H170" s="318"/>
      <c r="I170" s="318"/>
      <c r="J170" s="318"/>
      <c r="K170" s="318"/>
      <c r="L170" s="318"/>
      <c r="M170" s="318"/>
      <c r="N170" s="319">
        <v>1</v>
      </c>
      <c r="O170" s="319">
        <v>1</v>
      </c>
      <c r="P170" s="319">
        <v>1</v>
      </c>
      <c r="Q170" s="319">
        <v>1</v>
      </c>
      <c r="R170" s="319">
        <v>1</v>
      </c>
      <c r="S170" s="319">
        <v>1</v>
      </c>
      <c r="T170" s="319"/>
      <c r="U170" s="319">
        <v>1</v>
      </c>
      <c r="V170" s="319">
        <v>1</v>
      </c>
      <c r="W170" s="319">
        <v>1</v>
      </c>
      <c r="X170" s="319">
        <v>1</v>
      </c>
      <c r="Y170" s="318"/>
      <c r="Z170" s="283">
        <f>SUM(AC170:AU170)</f>
        <v>0</v>
      </c>
      <c r="AA170" s="316"/>
      <c r="AB170" s="317"/>
      <c r="AC170" s="283">
        <f t="shared" si="236"/>
        <v>0</v>
      </c>
      <c r="AD170" s="283">
        <f t="shared" si="236"/>
        <v>0</v>
      </c>
      <c r="AE170" s="283">
        <f t="shared" si="236"/>
        <v>0</v>
      </c>
      <c r="AF170" s="283">
        <f t="shared" si="236"/>
        <v>0</v>
      </c>
      <c r="AG170" s="283">
        <f t="shared" si="236"/>
        <v>0</v>
      </c>
      <c r="AH170" s="283">
        <f t="shared" si="236"/>
        <v>0</v>
      </c>
      <c r="AI170" s="283">
        <f t="shared" si="236"/>
        <v>0</v>
      </c>
      <c r="AJ170" s="283">
        <f t="shared" si="236"/>
        <v>0</v>
      </c>
      <c r="AK170" s="283">
        <f t="shared" si="236"/>
        <v>0</v>
      </c>
      <c r="AL170" s="283">
        <f t="shared" si="236"/>
        <v>0</v>
      </c>
      <c r="AM170" s="283">
        <f t="shared" si="236"/>
        <v>0</v>
      </c>
      <c r="AN170" s="283">
        <f t="shared" si="236"/>
        <v>0</v>
      </c>
      <c r="AO170" s="283">
        <f t="shared" si="236"/>
        <v>0</v>
      </c>
      <c r="AP170" s="283">
        <f t="shared" si="236"/>
        <v>0</v>
      </c>
      <c r="AQ170" s="283">
        <f t="shared" si="236"/>
        <v>0</v>
      </c>
      <c r="AR170" s="283">
        <f t="shared" si="237"/>
        <v>0</v>
      </c>
      <c r="AS170" s="283">
        <f t="shared" si="238"/>
        <v>0</v>
      </c>
      <c r="AT170" s="283">
        <f t="shared" si="238"/>
        <v>0</v>
      </c>
      <c r="AU170" s="283">
        <f t="shared" si="238"/>
        <v>0</v>
      </c>
      <c r="AV170" s="220"/>
    </row>
    <row r="171" spans="1:48" outlineLevel="2" x14ac:dyDescent="0.3">
      <c r="A171" s="5" t="s">
        <v>805</v>
      </c>
      <c r="B171" s="219" t="s">
        <v>733</v>
      </c>
      <c r="C171" s="219" t="s">
        <v>722</v>
      </c>
      <c r="D171" s="283" t="s">
        <v>723</v>
      </c>
      <c r="E171" s="316"/>
      <c r="F171" s="284">
        <f>SUM(G171:Y171)</f>
        <v>11</v>
      </c>
      <c r="G171" s="318"/>
      <c r="H171" s="318"/>
      <c r="I171" s="318"/>
      <c r="J171" s="318"/>
      <c r="K171" s="318"/>
      <c r="L171" s="318"/>
      <c r="M171" s="318"/>
      <c r="N171" s="319">
        <v>1</v>
      </c>
      <c r="O171" s="319">
        <v>1</v>
      </c>
      <c r="P171" s="319">
        <v>1</v>
      </c>
      <c r="Q171" s="319">
        <v>1</v>
      </c>
      <c r="R171" s="319">
        <v>1</v>
      </c>
      <c r="S171" s="319">
        <v>1</v>
      </c>
      <c r="T171" s="319">
        <v>1</v>
      </c>
      <c r="U171" s="319">
        <v>1</v>
      </c>
      <c r="V171" s="319">
        <v>1</v>
      </c>
      <c r="W171" s="319">
        <v>1</v>
      </c>
      <c r="X171" s="319">
        <v>1</v>
      </c>
      <c r="Y171" s="318"/>
      <c r="Z171" s="283">
        <f>SUM(AC171:AU171)</f>
        <v>0</v>
      </c>
      <c r="AA171" s="316"/>
      <c r="AB171" s="317"/>
      <c r="AC171" s="283">
        <f t="shared" si="236"/>
        <v>0</v>
      </c>
      <c r="AD171" s="283">
        <f t="shared" si="236"/>
        <v>0</v>
      </c>
      <c r="AE171" s="283">
        <f t="shared" si="236"/>
        <v>0</v>
      </c>
      <c r="AF171" s="283">
        <f t="shared" si="236"/>
        <v>0</v>
      </c>
      <c r="AG171" s="283">
        <f t="shared" si="236"/>
        <v>0</v>
      </c>
      <c r="AH171" s="283">
        <f t="shared" si="236"/>
        <v>0</v>
      </c>
      <c r="AI171" s="283">
        <f t="shared" si="236"/>
        <v>0</v>
      </c>
      <c r="AJ171" s="283">
        <f t="shared" si="236"/>
        <v>0</v>
      </c>
      <c r="AK171" s="283">
        <f t="shared" si="236"/>
        <v>0</v>
      </c>
      <c r="AL171" s="283">
        <f t="shared" si="236"/>
        <v>0</v>
      </c>
      <c r="AM171" s="283">
        <f t="shared" si="236"/>
        <v>0</v>
      </c>
      <c r="AN171" s="283">
        <f t="shared" si="236"/>
        <v>0</v>
      </c>
      <c r="AO171" s="283">
        <f t="shared" si="236"/>
        <v>0</v>
      </c>
      <c r="AP171" s="283">
        <f t="shared" si="236"/>
        <v>0</v>
      </c>
      <c r="AQ171" s="283">
        <f t="shared" si="236"/>
        <v>0</v>
      </c>
      <c r="AR171" s="283">
        <f t="shared" si="237"/>
        <v>0</v>
      </c>
      <c r="AS171" s="283">
        <f t="shared" si="238"/>
        <v>0</v>
      </c>
      <c r="AT171" s="283">
        <f t="shared" si="238"/>
        <v>0</v>
      </c>
      <c r="AU171" s="283">
        <f t="shared" si="238"/>
        <v>0</v>
      </c>
      <c r="AV171" s="220"/>
    </row>
    <row r="172" spans="1:48" outlineLevel="2" x14ac:dyDescent="0.3">
      <c r="A172" s="5" t="s">
        <v>806</v>
      </c>
      <c r="B172" s="219" t="s">
        <v>731</v>
      </c>
      <c r="C172" s="219" t="s">
        <v>722</v>
      </c>
      <c r="D172" s="283" t="s">
        <v>723</v>
      </c>
      <c r="E172" s="316"/>
      <c r="F172" s="284">
        <f>SUM(G172:Y172)</f>
        <v>11</v>
      </c>
      <c r="G172" s="318"/>
      <c r="H172" s="318"/>
      <c r="I172" s="318"/>
      <c r="J172" s="318"/>
      <c r="K172" s="318"/>
      <c r="L172" s="318"/>
      <c r="M172" s="318"/>
      <c r="N172" s="319">
        <v>1</v>
      </c>
      <c r="O172" s="319">
        <v>1</v>
      </c>
      <c r="P172" s="319">
        <v>1</v>
      </c>
      <c r="Q172" s="319">
        <v>1</v>
      </c>
      <c r="R172" s="319">
        <v>1</v>
      </c>
      <c r="S172" s="319">
        <v>1</v>
      </c>
      <c r="T172" s="319">
        <v>1</v>
      </c>
      <c r="U172" s="319">
        <v>1</v>
      </c>
      <c r="V172" s="319">
        <v>1</v>
      </c>
      <c r="W172" s="319">
        <v>1</v>
      </c>
      <c r="X172" s="319">
        <v>1</v>
      </c>
      <c r="Y172" s="318"/>
      <c r="Z172" s="283">
        <f>SUM(AC172:AU172)</f>
        <v>0</v>
      </c>
      <c r="AA172" s="316"/>
      <c r="AB172" s="317"/>
      <c r="AC172" s="283">
        <f t="shared" si="236"/>
        <v>0</v>
      </c>
      <c r="AD172" s="283">
        <f t="shared" si="236"/>
        <v>0</v>
      </c>
      <c r="AE172" s="283">
        <f t="shared" si="236"/>
        <v>0</v>
      </c>
      <c r="AF172" s="283">
        <f t="shared" si="236"/>
        <v>0</v>
      </c>
      <c r="AG172" s="283">
        <f t="shared" si="236"/>
        <v>0</v>
      </c>
      <c r="AH172" s="283">
        <f t="shared" si="236"/>
        <v>0</v>
      </c>
      <c r="AI172" s="283">
        <f t="shared" si="236"/>
        <v>0</v>
      </c>
      <c r="AJ172" s="283">
        <f t="shared" si="236"/>
        <v>0</v>
      </c>
      <c r="AK172" s="283">
        <f t="shared" si="236"/>
        <v>0</v>
      </c>
      <c r="AL172" s="283">
        <f t="shared" si="236"/>
        <v>0</v>
      </c>
      <c r="AM172" s="283">
        <f t="shared" si="236"/>
        <v>0</v>
      </c>
      <c r="AN172" s="283">
        <f t="shared" si="236"/>
        <v>0</v>
      </c>
      <c r="AO172" s="283">
        <f t="shared" si="236"/>
        <v>0</v>
      </c>
      <c r="AP172" s="283">
        <f t="shared" si="236"/>
        <v>0</v>
      </c>
      <c r="AQ172" s="283">
        <f t="shared" si="236"/>
        <v>0</v>
      </c>
      <c r="AR172" s="283">
        <f t="shared" si="237"/>
        <v>0</v>
      </c>
      <c r="AS172" s="283">
        <f t="shared" si="238"/>
        <v>0</v>
      </c>
      <c r="AT172" s="283">
        <f t="shared" si="238"/>
        <v>0</v>
      </c>
      <c r="AU172" s="283">
        <f t="shared" si="238"/>
        <v>0</v>
      </c>
      <c r="AV172" s="220"/>
    </row>
    <row r="173" spans="1:48" outlineLevel="2" x14ac:dyDescent="0.3">
      <c r="A173" s="5" t="s">
        <v>807</v>
      </c>
      <c r="B173" s="219" t="s">
        <v>797</v>
      </c>
      <c r="C173" s="219" t="s">
        <v>722</v>
      </c>
      <c r="D173" s="283" t="s">
        <v>723</v>
      </c>
      <c r="E173" s="316"/>
      <c r="F173" s="284">
        <f>SUM(G173:Y173)</f>
        <v>11</v>
      </c>
      <c r="G173" s="318"/>
      <c r="H173" s="318"/>
      <c r="I173" s="318"/>
      <c r="J173" s="318"/>
      <c r="K173" s="318"/>
      <c r="L173" s="318"/>
      <c r="M173" s="318"/>
      <c r="N173" s="319">
        <v>1</v>
      </c>
      <c r="O173" s="319">
        <v>1</v>
      </c>
      <c r="P173" s="319">
        <v>1</v>
      </c>
      <c r="Q173" s="319">
        <v>1</v>
      </c>
      <c r="R173" s="319">
        <v>1</v>
      </c>
      <c r="S173" s="319">
        <v>1</v>
      </c>
      <c r="T173" s="319">
        <v>1</v>
      </c>
      <c r="U173" s="319">
        <v>1</v>
      </c>
      <c r="V173" s="319">
        <v>1</v>
      </c>
      <c r="W173" s="319">
        <v>1</v>
      </c>
      <c r="X173" s="319">
        <v>1</v>
      </c>
      <c r="Y173" s="318"/>
      <c r="Z173" s="283">
        <f>SUM(AC173:AU173)</f>
        <v>0</v>
      </c>
      <c r="AA173" s="316"/>
      <c r="AB173" s="317"/>
      <c r="AC173" s="283">
        <f t="shared" si="236"/>
        <v>0</v>
      </c>
      <c r="AD173" s="283">
        <f t="shared" si="236"/>
        <v>0</v>
      </c>
      <c r="AE173" s="283">
        <f t="shared" si="236"/>
        <v>0</v>
      </c>
      <c r="AF173" s="283">
        <f t="shared" si="236"/>
        <v>0</v>
      </c>
      <c r="AG173" s="283">
        <f t="shared" si="236"/>
        <v>0</v>
      </c>
      <c r="AH173" s="283">
        <f t="shared" si="236"/>
        <v>0</v>
      </c>
      <c r="AI173" s="283">
        <f t="shared" si="236"/>
        <v>0</v>
      </c>
      <c r="AJ173" s="283">
        <f t="shared" si="236"/>
        <v>0</v>
      </c>
      <c r="AK173" s="283">
        <f t="shared" si="236"/>
        <v>0</v>
      </c>
      <c r="AL173" s="283">
        <f t="shared" si="236"/>
        <v>0</v>
      </c>
      <c r="AM173" s="283">
        <f t="shared" si="236"/>
        <v>0</v>
      </c>
      <c r="AN173" s="283">
        <f t="shared" si="236"/>
        <v>0</v>
      </c>
      <c r="AO173" s="283">
        <f t="shared" si="236"/>
        <v>0</v>
      </c>
      <c r="AP173" s="283">
        <f t="shared" si="236"/>
        <v>0</v>
      </c>
      <c r="AQ173" s="283">
        <f t="shared" si="236"/>
        <v>0</v>
      </c>
      <c r="AR173" s="283">
        <f t="shared" si="237"/>
        <v>0</v>
      </c>
      <c r="AS173" s="283">
        <f t="shared" si="238"/>
        <v>0</v>
      </c>
      <c r="AT173" s="283">
        <f t="shared" si="238"/>
        <v>0</v>
      </c>
      <c r="AU173" s="283">
        <f t="shared" si="238"/>
        <v>0</v>
      </c>
      <c r="AV173" s="220"/>
    </row>
    <row r="174" spans="1:48" outlineLevel="1" x14ac:dyDescent="0.3">
      <c r="A174" s="20">
        <v>7.4</v>
      </c>
      <c r="B174" s="209" t="s">
        <v>808</v>
      </c>
      <c r="C174" s="209"/>
      <c r="D174" s="151" t="s">
        <v>27</v>
      </c>
      <c r="E174" s="151"/>
      <c r="F174" s="324">
        <f>SUBTOTAL(9,F175:F179)</f>
        <v>5</v>
      </c>
      <c r="G174" s="324">
        <f t="shared" ref="G174:AU174" si="239">SUBTOTAL(9,G175:G179)</f>
        <v>0</v>
      </c>
      <c r="H174" s="324">
        <f t="shared" si="239"/>
        <v>0</v>
      </c>
      <c r="I174" s="324">
        <f t="shared" si="239"/>
        <v>0</v>
      </c>
      <c r="J174" s="324">
        <f t="shared" si="239"/>
        <v>5</v>
      </c>
      <c r="K174" s="324">
        <f t="shared" si="239"/>
        <v>0</v>
      </c>
      <c r="L174" s="324">
        <f t="shared" si="239"/>
        <v>0</v>
      </c>
      <c r="M174" s="324">
        <f t="shared" si="239"/>
        <v>0</v>
      </c>
      <c r="N174" s="324">
        <f t="shared" si="239"/>
        <v>0</v>
      </c>
      <c r="O174" s="324">
        <f t="shared" si="239"/>
        <v>0</v>
      </c>
      <c r="P174" s="324">
        <f t="shared" si="239"/>
        <v>0</v>
      </c>
      <c r="Q174" s="324">
        <f t="shared" si="239"/>
        <v>0</v>
      </c>
      <c r="R174" s="324">
        <f t="shared" si="239"/>
        <v>0</v>
      </c>
      <c r="S174" s="324">
        <f t="shared" si="239"/>
        <v>0</v>
      </c>
      <c r="T174" s="324">
        <f t="shared" si="239"/>
        <v>0</v>
      </c>
      <c r="U174" s="324">
        <f t="shared" si="239"/>
        <v>0</v>
      </c>
      <c r="V174" s="324">
        <f t="shared" si="239"/>
        <v>0</v>
      </c>
      <c r="W174" s="324">
        <f t="shared" si="239"/>
        <v>0</v>
      </c>
      <c r="X174" s="324">
        <f t="shared" si="239"/>
        <v>0</v>
      </c>
      <c r="Y174" s="324">
        <f t="shared" si="239"/>
        <v>0</v>
      </c>
      <c r="Z174" s="151">
        <f t="shared" si="239"/>
        <v>0</v>
      </c>
      <c r="AA174" s="151">
        <f t="shared" si="239"/>
        <v>0</v>
      </c>
      <c r="AB174" s="205">
        <f t="shared" si="239"/>
        <v>0</v>
      </c>
      <c r="AC174" s="151">
        <f t="shared" si="239"/>
        <v>0</v>
      </c>
      <c r="AD174" s="151">
        <f t="shared" si="239"/>
        <v>0</v>
      </c>
      <c r="AE174" s="151">
        <f t="shared" si="239"/>
        <v>0</v>
      </c>
      <c r="AF174" s="151">
        <f t="shared" si="239"/>
        <v>0</v>
      </c>
      <c r="AG174" s="151">
        <f t="shared" si="239"/>
        <v>0</v>
      </c>
      <c r="AH174" s="151">
        <f t="shared" si="239"/>
        <v>0</v>
      </c>
      <c r="AI174" s="151">
        <f t="shared" si="239"/>
        <v>0</v>
      </c>
      <c r="AJ174" s="151">
        <f t="shared" si="239"/>
        <v>0</v>
      </c>
      <c r="AK174" s="151">
        <f t="shared" si="239"/>
        <v>0</v>
      </c>
      <c r="AL174" s="151">
        <f t="shared" si="239"/>
        <v>0</v>
      </c>
      <c r="AM174" s="151">
        <f t="shared" si="239"/>
        <v>0</v>
      </c>
      <c r="AN174" s="151">
        <f t="shared" si="239"/>
        <v>0</v>
      </c>
      <c r="AO174" s="151">
        <f t="shared" si="239"/>
        <v>0</v>
      </c>
      <c r="AP174" s="151">
        <f t="shared" si="239"/>
        <v>0</v>
      </c>
      <c r="AQ174" s="151">
        <f t="shared" si="239"/>
        <v>0</v>
      </c>
      <c r="AR174" s="151">
        <f t="shared" si="239"/>
        <v>0</v>
      </c>
      <c r="AS174" s="151">
        <f t="shared" si="239"/>
        <v>0</v>
      </c>
      <c r="AT174" s="151">
        <f t="shared" si="239"/>
        <v>0</v>
      </c>
      <c r="AU174" s="151">
        <f t="shared" si="239"/>
        <v>0</v>
      </c>
      <c r="AV174" s="209"/>
    </row>
    <row r="175" spans="1:48" outlineLevel="2" x14ac:dyDescent="0.3">
      <c r="A175" s="5" t="s">
        <v>809</v>
      </c>
      <c r="B175" s="219" t="s">
        <v>810</v>
      </c>
      <c r="C175" s="219" t="s">
        <v>722</v>
      </c>
      <c r="D175" s="283" t="s">
        <v>723</v>
      </c>
      <c r="E175" s="316"/>
      <c r="F175" s="284">
        <f>SUM(G175:Y175)</f>
        <v>1</v>
      </c>
      <c r="G175" s="318"/>
      <c r="H175" s="318"/>
      <c r="I175" s="318"/>
      <c r="J175" s="319">
        <v>1</v>
      </c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  <c r="V175" s="318"/>
      <c r="W175" s="318"/>
      <c r="X175" s="318"/>
      <c r="Y175" s="318"/>
      <c r="Z175" s="283">
        <f>SUM(AC175:AU175)</f>
        <v>0</v>
      </c>
      <c r="AA175" s="316"/>
      <c r="AB175" s="317"/>
      <c r="AC175" s="283">
        <f t="shared" ref="AC175:AQ179" si="240">$E175*G175</f>
        <v>0</v>
      </c>
      <c r="AD175" s="283">
        <f t="shared" si="240"/>
        <v>0</v>
      </c>
      <c r="AE175" s="283">
        <f t="shared" si="240"/>
        <v>0</v>
      </c>
      <c r="AF175" s="283">
        <f t="shared" si="240"/>
        <v>0</v>
      </c>
      <c r="AG175" s="283">
        <f t="shared" si="240"/>
        <v>0</v>
      </c>
      <c r="AH175" s="283">
        <f t="shared" si="240"/>
        <v>0</v>
      </c>
      <c r="AI175" s="283">
        <f t="shared" si="240"/>
        <v>0</v>
      </c>
      <c r="AJ175" s="283">
        <f t="shared" si="240"/>
        <v>0</v>
      </c>
      <c r="AK175" s="283">
        <f t="shared" si="240"/>
        <v>0</v>
      </c>
      <c r="AL175" s="283">
        <f t="shared" si="240"/>
        <v>0</v>
      </c>
      <c r="AM175" s="283">
        <f t="shared" si="240"/>
        <v>0</v>
      </c>
      <c r="AN175" s="283">
        <f t="shared" si="240"/>
        <v>0</v>
      </c>
      <c r="AO175" s="283">
        <f t="shared" si="240"/>
        <v>0</v>
      </c>
      <c r="AP175" s="283">
        <f t="shared" si="240"/>
        <v>0</v>
      </c>
      <c r="AQ175" s="283">
        <f t="shared" si="240"/>
        <v>0</v>
      </c>
      <c r="AR175" s="283">
        <f t="shared" ref="AR175:AR179" si="241">$E175*V175</f>
        <v>0</v>
      </c>
      <c r="AS175" s="283">
        <f t="shared" ref="AS175:AU179" si="242">$E175*W175</f>
        <v>0</v>
      </c>
      <c r="AT175" s="283">
        <f t="shared" si="242"/>
        <v>0</v>
      </c>
      <c r="AU175" s="283">
        <f t="shared" si="242"/>
        <v>0</v>
      </c>
      <c r="AV175" s="220"/>
    </row>
    <row r="176" spans="1:48" outlineLevel="2" x14ac:dyDescent="0.3">
      <c r="A176" s="5" t="s">
        <v>811</v>
      </c>
      <c r="B176" s="219" t="s">
        <v>733</v>
      </c>
      <c r="C176" s="219" t="s">
        <v>722</v>
      </c>
      <c r="D176" s="283" t="s">
        <v>723</v>
      </c>
      <c r="E176" s="316"/>
      <c r="F176" s="284">
        <f>SUM(G176:Y176)</f>
        <v>1</v>
      </c>
      <c r="G176" s="318"/>
      <c r="H176" s="318"/>
      <c r="I176" s="318"/>
      <c r="J176" s="319">
        <v>1</v>
      </c>
      <c r="K176" s="318"/>
      <c r="L176" s="318"/>
      <c r="M176" s="318"/>
      <c r="N176" s="318"/>
      <c r="O176" s="318"/>
      <c r="P176" s="318"/>
      <c r="Q176" s="318"/>
      <c r="R176" s="318"/>
      <c r="S176" s="318"/>
      <c r="T176" s="318"/>
      <c r="U176" s="318"/>
      <c r="V176" s="318"/>
      <c r="W176" s="318"/>
      <c r="X176" s="318"/>
      <c r="Y176" s="318"/>
      <c r="Z176" s="283">
        <f>SUM(AC176:AU176)</f>
        <v>0</v>
      </c>
      <c r="AA176" s="316"/>
      <c r="AB176" s="317"/>
      <c r="AC176" s="283">
        <f t="shared" si="240"/>
        <v>0</v>
      </c>
      <c r="AD176" s="283">
        <f t="shared" si="240"/>
        <v>0</v>
      </c>
      <c r="AE176" s="283">
        <f t="shared" si="240"/>
        <v>0</v>
      </c>
      <c r="AF176" s="283">
        <f t="shared" si="240"/>
        <v>0</v>
      </c>
      <c r="AG176" s="283">
        <f t="shared" si="240"/>
        <v>0</v>
      </c>
      <c r="AH176" s="283">
        <f t="shared" si="240"/>
        <v>0</v>
      </c>
      <c r="AI176" s="283">
        <f t="shared" si="240"/>
        <v>0</v>
      </c>
      <c r="AJ176" s="283">
        <f t="shared" si="240"/>
        <v>0</v>
      </c>
      <c r="AK176" s="283">
        <f t="shared" si="240"/>
        <v>0</v>
      </c>
      <c r="AL176" s="283">
        <f t="shared" si="240"/>
        <v>0</v>
      </c>
      <c r="AM176" s="283">
        <f t="shared" si="240"/>
        <v>0</v>
      </c>
      <c r="AN176" s="283">
        <f t="shared" si="240"/>
        <v>0</v>
      </c>
      <c r="AO176" s="283">
        <f t="shared" si="240"/>
        <v>0</v>
      </c>
      <c r="AP176" s="283">
        <f t="shared" si="240"/>
        <v>0</v>
      </c>
      <c r="AQ176" s="283">
        <f t="shared" si="240"/>
        <v>0</v>
      </c>
      <c r="AR176" s="283">
        <f t="shared" si="241"/>
        <v>0</v>
      </c>
      <c r="AS176" s="283">
        <f t="shared" si="242"/>
        <v>0</v>
      </c>
      <c r="AT176" s="283">
        <f t="shared" si="242"/>
        <v>0</v>
      </c>
      <c r="AU176" s="283">
        <f t="shared" si="242"/>
        <v>0</v>
      </c>
      <c r="AV176" s="220"/>
    </row>
    <row r="177" spans="1:50" outlineLevel="2" x14ac:dyDescent="0.3">
      <c r="A177" s="5" t="s">
        <v>812</v>
      </c>
      <c r="B177" s="219" t="s">
        <v>731</v>
      </c>
      <c r="C177" s="219" t="s">
        <v>722</v>
      </c>
      <c r="D177" s="283" t="s">
        <v>723</v>
      </c>
      <c r="E177" s="316"/>
      <c r="F177" s="284">
        <f>SUM(G177:Y177)</f>
        <v>1</v>
      </c>
      <c r="G177" s="318"/>
      <c r="H177" s="318"/>
      <c r="I177" s="318"/>
      <c r="J177" s="319">
        <v>1</v>
      </c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  <c r="V177" s="318"/>
      <c r="W177" s="318"/>
      <c r="X177" s="318"/>
      <c r="Y177" s="318"/>
      <c r="Z177" s="283">
        <f>SUM(AC177:AU177)</f>
        <v>0</v>
      </c>
      <c r="AA177" s="316"/>
      <c r="AB177" s="317"/>
      <c r="AC177" s="283">
        <f t="shared" si="240"/>
        <v>0</v>
      </c>
      <c r="AD177" s="283">
        <f t="shared" si="240"/>
        <v>0</v>
      </c>
      <c r="AE177" s="283">
        <f t="shared" si="240"/>
        <v>0</v>
      </c>
      <c r="AF177" s="283">
        <f t="shared" si="240"/>
        <v>0</v>
      </c>
      <c r="AG177" s="283">
        <f t="shared" si="240"/>
        <v>0</v>
      </c>
      <c r="AH177" s="283">
        <f t="shared" si="240"/>
        <v>0</v>
      </c>
      <c r="AI177" s="283">
        <f t="shared" si="240"/>
        <v>0</v>
      </c>
      <c r="AJ177" s="283">
        <f t="shared" si="240"/>
        <v>0</v>
      </c>
      <c r="AK177" s="283">
        <f t="shared" si="240"/>
        <v>0</v>
      </c>
      <c r="AL177" s="283">
        <f t="shared" si="240"/>
        <v>0</v>
      </c>
      <c r="AM177" s="283">
        <f t="shared" si="240"/>
        <v>0</v>
      </c>
      <c r="AN177" s="283">
        <f t="shared" si="240"/>
        <v>0</v>
      </c>
      <c r="AO177" s="283">
        <f t="shared" si="240"/>
        <v>0</v>
      </c>
      <c r="AP177" s="283">
        <f t="shared" si="240"/>
        <v>0</v>
      </c>
      <c r="AQ177" s="283">
        <f t="shared" si="240"/>
        <v>0</v>
      </c>
      <c r="AR177" s="283">
        <f t="shared" si="241"/>
        <v>0</v>
      </c>
      <c r="AS177" s="283">
        <f t="shared" si="242"/>
        <v>0</v>
      </c>
      <c r="AT177" s="283">
        <f t="shared" si="242"/>
        <v>0</v>
      </c>
      <c r="AU177" s="283">
        <f t="shared" si="242"/>
        <v>0</v>
      </c>
      <c r="AV177" s="220"/>
    </row>
    <row r="178" spans="1:50" outlineLevel="2" x14ac:dyDescent="0.3">
      <c r="A178" s="5" t="s">
        <v>813</v>
      </c>
      <c r="B178" s="219" t="s">
        <v>760</v>
      </c>
      <c r="C178" s="219" t="s">
        <v>722</v>
      </c>
      <c r="D178" s="283" t="s">
        <v>723</v>
      </c>
      <c r="E178" s="316"/>
      <c r="F178" s="284">
        <f>SUM(G178:Y178)</f>
        <v>1</v>
      </c>
      <c r="G178" s="318"/>
      <c r="H178" s="318"/>
      <c r="I178" s="318"/>
      <c r="J178" s="319">
        <v>1</v>
      </c>
      <c r="K178" s="318"/>
      <c r="L178" s="318"/>
      <c r="M178" s="318"/>
      <c r="N178" s="318"/>
      <c r="O178" s="318"/>
      <c r="P178" s="318"/>
      <c r="Q178" s="318"/>
      <c r="R178" s="318"/>
      <c r="S178" s="318"/>
      <c r="T178" s="318"/>
      <c r="U178" s="318"/>
      <c r="V178" s="318"/>
      <c r="W178" s="318"/>
      <c r="X178" s="318"/>
      <c r="Y178" s="318"/>
      <c r="Z178" s="283">
        <f>SUM(AC178:AU178)</f>
        <v>0</v>
      </c>
      <c r="AA178" s="316"/>
      <c r="AB178" s="317"/>
      <c r="AC178" s="283">
        <f t="shared" si="240"/>
        <v>0</v>
      </c>
      <c r="AD178" s="283">
        <f t="shared" si="240"/>
        <v>0</v>
      </c>
      <c r="AE178" s="283">
        <f t="shared" si="240"/>
        <v>0</v>
      </c>
      <c r="AF178" s="283">
        <f t="shared" si="240"/>
        <v>0</v>
      </c>
      <c r="AG178" s="283">
        <f t="shared" si="240"/>
        <v>0</v>
      </c>
      <c r="AH178" s="283">
        <f t="shared" si="240"/>
        <v>0</v>
      </c>
      <c r="AI178" s="283">
        <f t="shared" si="240"/>
        <v>0</v>
      </c>
      <c r="AJ178" s="283">
        <f t="shared" si="240"/>
        <v>0</v>
      </c>
      <c r="AK178" s="283">
        <f t="shared" si="240"/>
        <v>0</v>
      </c>
      <c r="AL178" s="283">
        <f t="shared" si="240"/>
        <v>0</v>
      </c>
      <c r="AM178" s="283">
        <f t="shared" si="240"/>
        <v>0</v>
      </c>
      <c r="AN178" s="283">
        <f t="shared" si="240"/>
        <v>0</v>
      </c>
      <c r="AO178" s="283">
        <f t="shared" si="240"/>
        <v>0</v>
      </c>
      <c r="AP178" s="283">
        <f t="shared" si="240"/>
        <v>0</v>
      </c>
      <c r="AQ178" s="283">
        <f t="shared" si="240"/>
        <v>0</v>
      </c>
      <c r="AR178" s="283">
        <f t="shared" si="241"/>
        <v>0</v>
      </c>
      <c r="AS178" s="283">
        <f t="shared" si="242"/>
        <v>0</v>
      </c>
      <c r="AT178" s="283">
        <f t="shared" si="242"/>
        <v>0</v>
      </c>
      <c r="AU178" s="283">
        <f t="shared" si="242"/>
        <v>0</v>
      </c>
      <c r="AV178" s="220"/>
    </row>
    <row r="179" spans="1:50" outlineLevel="2" x14ac:dyDescent="0.3">
      <c r="A179" s="5" t="s">
        <v>814</v>
      </c>
      <c r="B179" s="219" t="s">
        <v>797</v>
      </c>
      <c r="C179" s="219" t="s">
        <v>722</v>
      </c>
      <c r="D179" s="283" t="s">
        <v>723</v>
      </c>
      <c r="E179" s="316"/>
      <c r="F179" s="284">
        <f>SUM(G179:Y179)</f>
        <v>1</v>
      </c>
      <c r="G179" s="318"/>
      <c r="H179" s="318"/>
      <c r="I179" s="318"/>
      <c r="J179" s="319">
        <v>1</v>
      </c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  <c r="V179" s="318"/>
      <c r="W179" s="318"/>
      <c r="X179" s="318"/>
      <c r="Y179" s="318"/>
      <c r="Z179" s="283">
        <f>SUM(AC179:AU179)</f>
        <v>0</v>
      </c>
      <c r="AA179" s="316"/>
      <c r="AB179" s="317"/>
      <c r="AC179" s="283">
        <f t="shared" si="240"/>
        <v>0</v>
      </c>
      <c r="AD179" s="283">
        <f t="shared" si="240"/>
        <v>0</v>
      </c>
      <c r="AE179" s="283">
        <f t="shared" si="240"/>
        <v>0</v>
      </c>
      <c r="AF179" s="283">
        <f t="shared" si="240"/>
        <v>0</v>
      </c>
      <c r="AG179" s="283">
        <f t="shared" si="240"/>
        <v>0</v>
      </c>
      <c r="AH179" s="283">
        <f t="shared" si="240"/>
        <v>0</v>
      </c>
      <c r="AI179" s="283">
        <f t="shared" si="240"/>
        <v>0</v>
      </c>
      <c r="AJ179" s="283">
        <f t="shared" si="240"/>
        <v>0</v>
      </c>
      <c r="AK179" s="283">
        <f t="shared" si="240"/>
        <v>0</v>
      </c>
      <c r="AL179" s="283">
        <f t="shared" si="240"/>
        <v>0</v>
      </c>
      <c r="AM179" s="283">
        <f t="shared" si="240"/>
        <v>0</v>
      </c>
      <c r="AN179" s="283">
        <f t="shared" si="240"/>
        <v>0</v>
      </c>
      <c r="AO179" s="283">
        <f t="shared" si="240"/>
        <v>0</v>
      </c>
      <c r="AP179" s="283">
        <f t="shared" si="240"/>
        <v>0</v>
      </c>
      <c r="AQ179" s="283">
        <f t="shared" si="240"/>
        <v>0</v>
      </c>
      <c r="AR179" s="283">
        <f t="shared" si="241"/>
        <v>0</v>
      </c>
      <c r="AS179" s="283">
        <f t="shared" si="242"/>
        <v>0</v>
      </c>
      <c r="AT179" s="283">
        <f t="shared" si="242"/>
        <v>0</v>
      </c>
      <c r="AU179" s="283">
        <f t="shared" si="242"/>
        <v>0</v>
      </c>
      <c r="AV179" s="220"/>
    </row>
    <row r="180" spans="1:50" outlineLevel="1" x14ac:dyDescent="0.3">
      <c r="A180" s="20">
        <v>7.5</v>
      </c>
      <c r="B180" s="209" t="s">
        <v>815</v>
      </c>
      <c r="C180" s="209"/>
      <c r="D180" s="151" t="s">
        <v>27</v>
      </c>
      <c r="E180" s="151"/>
      <c r="F180" s="324">
        <f>SUBTOTAL(9,F181:F183)</f>
        <v>19</v>
      </c>
      <c r="G180" s="324">
        <f t="shared" ref="G180:AU180" si="243">SUBTOTAL(9,G181:G183)</f>
        <v>0</v>
      </c>
      <c r="H180" s="324">
        <f t="shared" si="243"/>
        <v>0</v>
      </c>
      <c r="I180" s="324">
        <f t="shared" si="243"/>
        <v>0</v>
      </c>
      <c r="J180" s="324">
        <f t="shared" si="243"/>
        <v>0</v>
      </c>
      <c r="K180" s="324">
        <f t="shared" si="243"/>
        <v>0</v>
      </c>
      <c r="L180" s="324">
        <f t="shared" si="243"/>
        <v>0</v>
      </c>
      <c r="M180" s="324">
        <f t="shared" si="243"/>
        <v>0</v>
      </c>
      <c r="N180" s="324">
        <f t="shared" si="243"/>
        <v>2</v>
      </c>
      <c r="O180" s="324">
        <f t="shared" si="243"/>
        <v>2</v>
      </c>
      <c r="P180" s="324">
        <f t="shared" si="243"/>
        <v>3</v>
      </c>
      <c r="Q180" s="324">
        <f t="shared" si="243"/>
        <v>2</v>
      </c>
      <c r="R180" s="324">
        <f t="shared" si="243"/>
        <v>2</v>
      </c>
      <c r="S180" s="324">
        <f t="shared" si="243"/>
        <v>2</v>
      </c>
      <c r="T180" s="324">
        <f t="shared" si="243"/>
        <v>0</v>
      </c>
      <c r="U180" s="324">
        <f t="shared" si="243"/>
        <v>2</v>
      </c>
      <c r="V180" s="324">
        <f t="shared" si="243"/>
        <v>2</v>
      </c>
      <c r="W180" s="324">
        <f t="shared" si="243"/>
        <v>2</v>
      </c>
      <c r="X180" s="324">
        <f t="shared" si="243"/>
        <v>0</v>
      </c>
      <c r="Y180" s="324">
        <f t="shared" si="243"/>
        <v>0</v>
      </c>
      <c r="Z180" s="151">
        <f t="shared" si="243"/>
        <v>0</v>
      </c>
      <c r="AA180" s="151">
        <f t="shared" si="243"/>
        <v>0</v>
      </c>
      <c r="AB180" s="205">
        <f t="shared" si="243"/>
        <v>0</v>
      </c>
      <c r="AC180" s="151">
        <f t="shared" si="243"/>
        <v>0</v>
      </c>
      <c r="AD180" s="151">
        <f t="shared" si="243"/>
        <v>0</v>
      </c>
      <c r="AE180" s="151">
        <f t="shared" si="243"/>
        <v>0</v>
      </c>
      <c r="AF180" s="151">
        <f t="shared" si="243"/>
        <v>0</v>
      </c>
      <c r="AG180" s="151">
        <f t="shared" si="243"/>
        <v>0</v>
      </c>
      <c r="AH180" s="151">
        <f t="shared" si="243"/>
        <v>0</v>
      </c>
      <c r="AI180" s="151">
        <f t="shared" si="243"/>
        <v>0</v>
      </c>
      <c r="AJ180" s="151">
        <f t="shared" si="243"/>
        <v>0</v>
      </c>
      <c r="AK180" s="151">
        <f t="shared" si="243"/>
        <v>0</v>
      </c>
      <c r="AL180" s="151">
        <f t="shared" si="243"/>
        <v>0</v>
      </c>
      <c r="AM180" s="151">
        <f t="shared" si="243"/>
        <v>0</v>
      </c>
      <c r="AN180" s="151">
        <f t="shared" si="243"/>
        <v>0</v>
      </c>
      <c r="AO180" s="151">
        <f t="shared" si="243"/>
        <v>0</v>
      </c>
      <c r="AP180" s="151">
        <f t="shared" si="243"/>
        <v>0</v>
      </c>
      <c r="AQ180" s="151">
        <f t="shared" si="243"/>
        <v>0</v>
      </c>
      <c r="AR180" s="151">
        <f t="shared" si="243"/>
        <v>0</v>
      </c>
      <c r="AS180" s="151">
        <f t="shared" si="243"/>
        <v>0</v>
      </c>
      <c r="AT180" s="151">
        <f t="shared" si="243"/>
        <v>0</v>
      </c>
      <c r="AU180" s="151">
        <f t="shared" si="243"/>
        <v>0</v>
      </c>
      <c r="AV180" s="209"/>
    </row>
    <row r="181" spans="1:50" outlineLevel="2" x14ac:dyDescent="0.3">
      <c r="A181" s="5" t="s">
        <v>816</v>
      </c>
      <c r="B181" s="219" t="s">
        <v>765</v>
      </c>
      <c r="C181" s="219" t="s">
        <v>722</v>
      </c>
      <c r="D181" s="283" t="s">
        <v>723</v>
      </c>
      <c r="E181" s="316"/>
      <c r="F181" s="284">
        <f>SUM(G181:Y181)</f>
        <v>9</v>
      </c>
      <c r="G181" s="318"/>
      <c r="H181" s="318"/>
      <c r="I181" s="318"/>
      <c r="J181" s="318"/>
      <c r="K181" s="318"/>
      <c r="L181" s="318"/>
      <c r="M181" s="318"/>
      <c r="N181" s="319">
        <v>1</v>
      </c>
      <c r="O181" s="319">
        <v>1</v>
      </c>
      <c r="P181" s="319">
        <v>1</v>
      </c>
      <c r="Q181" s="319">
        <v>1</v>
      </c>
      <c r="R181" s="319">
        <v>1</v>
      </c>
      <c r="S181" s="319">
        <v>1</v>
      </c>
      <c r="T181" s="319"/>
      <c r="U181" s="319">
        <v>1</v>
      </c>
      <c r="V181" s="319">
        <v>1</v>
      </c>
      <c r="W181" s="319">
        <v>1</v>
      </c>
      <c r="X181" s="327"/>
      <c r="Y181" s="318"/>
      <c r="Z181" s="283">
        <f>SUM(AC181:AU181)</f>
        <v>0</v>
      </c>
      <c r="AA181" s="316"/>
      <c r="AB181" s="317"/>
      <c r="AC181" s="283">
        <f t="shared" ref="AC181:AQ183" si="244">$E181*G181</f>
        <v>0</v>
      </c>
      <c r="AD181" s="283">
        <f t="shared" si="244"/>
        <v>0</v>
      </c>
      <c r="AE181" s="283">
        <f t="shared" si="244"/>
        <v>0</v>
      </c>
      <c r="AF181" s="283">
        <f t="shared" si="244"/>
        <v>0</v>
      </c>
      <c r="AG181" s="283">
        <f t="shared" si="244"/>
        <v>0</v>
      </c>
      <c r="AH181" s="283">
        <f t="shared" si="244"/>
        <v>0</v>
      </c>
      <c r="AI181" s="283">
        <f t="shared" si="244"/>
        <v>0</v>
      </c>
      <c r="AJ181" s="283">
        <f t="shared" si="244"/>
        <v>0</v>
      </c>
      <c r="AK181" s="283">
        <f t="shared" si="244"/>
        <v>0</v>
      </c>
      <c r="AL181" s="283">
        <f t="shared" si="244"/>
        <v>0</v>
      </c>
      <c r="AM181" s="283">
        <f t="shared" si="244"/>
        <v>0</v>
      </c>
      <c r="AN181" s="283">
        <f t="shared" si="244"/>
        <v>0</v>
      </c>
      <c r="AO181" s="283">
        <f t="shared" si="244"/>
        <v>0</v>
      </c>
      <c r="AP181" s="283">
        <f t="shared" si="244"/>
        <v>0</v>
      </c>
      <c r="AQ181" s="283">
        <f t="shared" si="244"/>
        <v>0</v>
      </c>
      <c r="AR181" s="283">
        <f t="shared" ref="AR181:AR183" si="245">$E181*V181</f>
        <v>0</v>
      </c>
      <c r="AS181" s="283">
        <f t="shared" ref="AS181:AU183" si="246">$E181*W181</f>
        <v>0</v>
      </c>
      <c r="AT181" s="283">
        <f t="shared" si="246"/>
        <v>0</v>
      </c>
      <c r="AU181" s="283">
        <f t="shared" si="246"/>
        <v>0</v>
      </c>
      <c r="AV181" s="220"/>
    </row>
    <row r="182" spans="1:50" outlineLevel="2" x14ac:dyDescent="0.3">
      <c r="A182" s="5" t="s">
        <v>817</v>
      </c>
      <c r="B182" s="219" t="s">
        <v>767</v>
      </c>
      <c r="C182" s="219" t="s">
        <v>722</v>
      </c>
      <c r="D182" s="283" t="s">
        <v>723</v>
      </c>
      <c r="E182" s="316"/>
      <c r="F182" s="284">
        <f>SUM(G182:Y182)</f>
        <v>9</v>
      </c>
      <c r="G182" s="318"/>
      <c r="H182" s="318"/>
      <c r="I182" s="318"/>
      <c r="J182" s="318"/>
      <c r="K182" s="318"/>
      <c r="L182" s="318"/>
      <c r="M182" s="318"/>
      <c r="N182" s="319">
        <v>1</v>
      </c>
      <c r="O182" s="319">
        <v>1</v>
      </c>
      <c r="P182" s="319">
        <v>1</v>
      </c>
      <c r="Q182" s="319">
        <v>1</v>
      </c>
      <c r="R182" s="319">
        <v>1</v>
      </c>
      <c r="S182" s="319">
        <v>1</v>
      </c>
      <c r="T182" s="319"/>
      <c r="U182" s="319">
        <v>1</v>
      </c>
      <c r="V182" s="319">
        <v>1</v>
      </c>
      <c r="W182" s="319">
        <v>1</v>
      </c>
      <c r="X182" s="318"/>
      <c r="Y182" s="318"/>
      <c r="Z182" s="283">
        <f>SUM(AC182:AU182)</f>
        <v>0</v>
      </c>
      <c r="AA182" s="316"/>
      <c r="AB182" s="317"/>
      <c r="AC182" s="283">
        <f t="shared" si="244"/>
        <v>0</v>
      </c>
      <c r="AD182" s="283">
        <f t="shared" si="244"/>
        <v>0</v>
      </c>
      <c r="AE182" s="283">
        <f t="shared" si="244"/>
        <v>0</v>
      </c>
      <c r="AF182" s="283">
        <f t="shared" si="244"/>
        <v>0</v>
      </c>
      <c r="AG182" s="283">
        <f t="shared" si="244"/>
        <v>0</v>
      </c>
      <c r="AH182" s="283">
        <f t="shared" si="244"/>
        <v>0</v>
      </c>
      <c r="AI182" s="283">
        <f t="shared" si="244"/>
        <v>0</v>
      </c>
      <c r="AJ182" s="283">
        <f t="shared" si="244"/>
        <v>0</v>
      </c>
      <c r="AK182" s="283">
        <f t="shared" si="244"/>
        <v>0</v>
      </c>
      <c r="AL182" s="283">
        <f t="shared" si="244"/>
        <v>0</v>
      </c>
      <c r="AM182" s="283">
        <f t="shared" si="244"/>
        <v>0</v>
      </c>
      <c r="AN182" s="283">
        <f t="shared" si="244"/>
        <v>0</v>
      </c>
      <c r="AO182" s="283">
        <f t="shared" si="244"/>
        <v>0</v>
      </c>
      <c r="AP182" s="283">
        <f t="shared" si="244"/>
        <v>0</v>
      </c>
      <c r="AQ182" s="283">
        <f t="shared" si="244"/>
        <v>0</v>
      </c>
      <c r="AR182" s="283">
        <f t="shared" si="245"/>
        <v>0</v>
      </c>
      <c r="AS182" s="283">
        <f t="shared" si="246"/>
        <v>0</v>
      </c>
      <c r="AT182" s="283">
        <f t="shared" si="246"/>
        <v>0</v>
      </c>
      <c r="AU182" s="283">
        <f t="shared" si="246"/>
        <v>0</v>
      </c>
      <c r="AV182" s="220"/>
    </row>
    <row r="183" spans="1:50" outlineLevel="2" x14ac:dyDescent="0.3">
      <c r="A183" s="5" t="s">
        <v>818</v>
      </c>
      <c r="B183" s="219" t="s">
        <v>769</v>
      </c>
      <c r="C183" s="219" t="s">
        <v>722</v>
      </c>
      <c r="D183" s="283" t="s">
        <v>723</v>
      </c>
      <c r="E183" s="316"/>
      <c r="F183" s="284">
        <f>SUM(G183:Y183)</f>
        <v>1</v>
      </c>
      <c r="G183" s="318"/>
      <c r="H183" s="318"/>
      <c r="I183" s="318"/>
      <c r="J183" s="318"/>
      <c r="K183" s="318"/>
      <c r="L183" s="318"/>
      <c r="M183" s="318"/>
      <c r="N183" s="319"/>
      <c r="O183" s="319"/>
      <c r="P183" s="319">
        <v>1</v>
      </c>
      <c r="Q183" s="319"/>
      <c r="R183" s="319"/>
      <c r="S183" s="319"/>
      <c r="T183" s="319"/>
      <c r="U183" s="319"/>
      <c r="V183" s="319"/>
      <c r="W183" s="319"/>
      <c r="X183" s="318"/>
      <c r="Y183" s="318"/>
      <c r="Z183" s="283">
        <f>SUM(AC183:AU183)</f>
        <v>0</v>
      </c>
      <c r="AA183" s="316"/>
      <c r="AB183" s="317"/>
      <c r="AC183" s="283">
        <f t="shared" si="244"/>
        <v>0</v>
      </c>
      <c r="AD183" s="283">
        <f t="shared" si="244"/>
        <v>0</v>
      </c>
      <c r="AE183" s="283">
        <f t="shared" si="244"/>
        <v>0</v>
      </c>
      <c r="AF183" s="283">
        <f t="shared" si="244"/>
        <v>0</v>
      </c>
      <c r="AG183" s="283">
        <f t="shared" si="244"/>
        <v>0</v>
      </c>
      <c r="AH183" s="283">
        <f t="shared" si="244"/>
        <v>0</v>
      </c>
      <c r="AI183" s="283">
        <f t="shared" si="244"/>
        <v>0</v>
      </c>
      <c r="AJ183" s="283">
        <f t="shared" si="244"/>
        <v>0</v>
      </c>
      <c r="AK183" s="283">
        <f t="shared" si="244"/>
        <v>0</v>
      </c>
      <c r="AL183" s="283">
        <f t="shared" si="244"/>
        <v>0</v>
      </c>
      <c r="AM183" s="283">
        <f t="shared" si="244"/>
        <v>0</v>
      </c>
      <c r="AN183" s="283">
        <f t="shared" si="244"/>
        <v>0</v>
      </c>
      <c r="AO183" s="283">
        <f t="shared" si="244"/>
        <v>0</v>
      </c>
      <c r="AP183" s="283">
        <f t="shared" si="244"/>
        <v>0</v>
      </c>
      <c r="AQ183" s="283">
        <f t="shared" si="244"/>
        <v>0</v>
      </c>
      <c r="AR183" s="283">
        <f t="shared" si="245"/>
        <v>0</v>
      </c>
      <c r="AS183" s="283">
        <f t="shared" si="246"/>
        <v>0</v>
      </c>
      <c r="AT183" s="283">
        <f t="shared" si="246"/>
        <v>0</v>
      </c>
      <c r="AU183" s="283">
        <f t="shared" si="246"/>
        <v>0</v>
      </c>
      <c r="AV183" s="220"/>
    </row>
    <row r="184" spans="1:50" outlineLevel="1" x14ac:dyDescent="0.3">
      <c r="A184" s="20">
        <v>7.6</v>
      </c>
      <c r="B184" s="209" t="s">
        <v>771</v>
      </c>
      <c r="C184" s="209"/>
      <c r="D184" s="151" t="s">
        <v>27</v>
      </c>
      <c r="E184" s="151"/>
      <c r="F184" s="324">
        <f>SUBTOTAL(9,F185:F188)</f>
        <v>4</v>
      </c>
      <c r="G184" s="324">
        <f t="shared" ref="G184:AU184" si="247">SUBTOTAL(9,G185:G188)</f>
        <v>0</v>
      </c>
      <c r="H184" s="324">
        <f t="shared" si="247"/>
        <v>0</v>
      </c>
      <c r="I184" s="324">
        <f t="shared" si="247"/>
        <v>0</v>
      </c>
      <c r="J184" s="324">
        <f t="shared" si="247"/>
        <v>0</v>
      </c>
      <c r="K184" s="324">
        <f t="shared" si="247"/>
        <v>0</v>
      </c>
      <c r="L184" s="324">
        <f t="shared" si="247"/>
        <v>0</v>
      </c>
      <c r="M184" s="324">
        <f t="shared" si="247"/>
        <v>0</v>
      </c>
      <c r="N184" s="324">
        <f t="shared" si="247"/>
        <v>0</v>
      </c>
      <c r="O184" s="324">
        <f t="shared" si="247"/>
        <v>0</v>
      </c>
      <c r="P184" s="324">
        <f t="shared" si="247"/>
        <v>0</v>
      </c>
      <c r="Q184" s="324">
        <f t="shared" si="247"/>
        <v>0</v>
      </c>
      <c r="R184" s="324">
        <f t="shared" si="247"/>
        <v>0</v>
      </c>
      <c r="S184" s="324">
        <f t="shared" si="247"/>
        <v>0</v>
      </c>
      <c r="T184" s="324">
        <f t="shared" si="247"/>
        <v>0</v>
      </c>
      <c r="U184" s="324">
        <f t="shared" si="247"/>
        <v>0</v>
      </c>
      <c r="V184" s="324">
        <f t="shared" si="247"/>
        <v>0</v>
      </c>
      <c r="W184" s="324">
        <f t="shared" si="247"/>
        <v>0</v>
      </c>
      <c r="X184" s="324">
        <f t="shared" si="247"/>
        <v>0</v>
      </c>
      <c r="Y184" s="324">
        <f t="shared" si="247"/>
        <v>4</v>
      </c>
      <c r="Z184" s="151">
        <f t="shared" si="247"/>
        <v>0</v>
      </c>
      <c r="AA184" s="151">
        <f t="shared" si="247"/>
        <v>0</v>
      </c>
      <c r="AB184" s="205">
        <f t="shared" si="247"/>
        <v>0</v>
      </c>
      <c r="AC184" s="151">
        <f t="shared" si="247"/>
        <v>0</v>
      </c>
      <c r="AD184" s="151">
        <f t="shared" si="247"/>
        <v>0</v>
      </c>
      <c r="AE184" s="151">
        <f t="shared" si="247"/>
        <v>0</v>
      </c>
      <c r="AF184" s="151">
        <f t="shared" si="247"/>
        <v>0</v>
      </c>
      <c r="AG184" s="151">
        <f t="shared" si="247"/>
        <v>0</v>
      </c>
      <c r="AH184" s="151">
        <f t="shared" si="247"/>
        <v>0</v>
      </c>
      <c r="AI184" s="151">
        <f t="shared" si="247"/>
        <v>0</v>
      </c>
      <c r="AJ184" s="151">
        <f t="shared" si="247"/>
        <v>0</v>
      </c>
      <c r="AK184" s="151">
        <f t="shared" si="247"/>
        <v>0</v>
      </c>
      <c r="AL184" s="151">
        <f t="shared" si="247"/>
        <v>0</v>
      </c>
      <c r="AM184" s="151">
        <f t="shared" si="247"/>
        <v>0</v>
      </c>
      <c r="AN184" s="151">
        <f t="shared" si="247"/>
        <v>0</v>
      </c>
      <c r="AO184" s="151">
        <f t="shared" si="247"/>
        <v>0</v>
      </c>
      <c r="AP184" s="151">
        <f t="shared" si="247"/>
        <v>0</v>
      </c>
      <c r="AQ184" s="151">
        <f t="shared" si="247"/>
        <v>0</v>
      </c>
      <c r="AR184" s="151">
        <f t="shared" si="247"/>
        <v>0</v>
      </c>
      <c r="AS184" s="151">
        <f t="shared" si="247"/>
        <v>0</v>
      </c>
      <c r="AT184" s="151">
        <f t="shared" si="247"/>
        <v>0</v>
      </c>
      <c r="AU184" s="151">
        <f t="shared" si="247"/>
        <v>0</v>
      </c>
      <c r="AV184" s="209"/>
    </row>
    <row r="185" spans="1:50" outlineLevel="2" x14ac:dyDescent="0.3">
      <c r="A185" s="5" t="s">
        <v>819</v>
      </c>
      <c r="B185" s="219" t="s">
        <v>773</v>
      </c>
      <c r="C185" s="219" t="s">
        <v>722</v>
      </c>
      <c r="D185" s="283" t="s">
        <v>723</v>
      </c>
      <c r="E185" s="316"/>
      <c r="F185" s="284">
        <f>SUM(G185:Y185)</f>
        <v>1</v>
      </c>
      <c r="G185" s="318"/>
      <c r="H185" s="318"/>
      <c r="I185" s="318"/>
      <c r="J185" s="318"/>
      <c r="K185" s="318"/>
      <c r="L185" s="318"/>
      <c r="M185" s="318"/>
      <c r="N185" s="318"/>
      <c r="O185" s="318"/>
      <c r="P185" s="318"/>
      <c r="Q185" s="318"/>
      <c r="R185" s="318"/>
      <c r="S185" s="318"/>
      <c r="T185" s="318"/>
      <c r="U185" s="318"/>
      <c r="V185" s="318"/>
      <c r="W185" s="318"/>
      <c r="X185" s="318"/>
      <c r="Y185" s="319">
        <v>1</v>
      </c>
      <c r="Z185" s="283">
        <f>SUM(AC185:AU185)</f>
        <v>0</v>
      </c>
      <c r="AA185" s="316"/>
      <c r="AB185" s="317"/>
      <c r="AC185" s="283">
        <f t="shared" ref="AC185:AQ188" si="248">$E185*G185</f>
        <v>0</v>
      </c>
      <c r="AD185" s="283">
        <f t="shared" si="248"/>
        <v>0</v>
      </c>
      <c r="AE185" s="283">
        <f t="shared" si="248"/>
        <v>0</v>
      </c>
      <c r="AF185" s="283">
        <f t="shared" si="248"/>
        <v>0</v>
      </c>
      <c r="AG185" s="283">
        <f t="shared" si="248"/>
        <v>0</v>
      </c>
      <c r="AH185" s="283">
        <f t="shared" si="248"/>
        <v>0</v>
      </c>
      <c r="AI185" s="283">
        <f t="shared" si="248"/>
        <v>0</v>
      </c>
      <c r="AJ185" s="283">
        <f t="shared" si="248"/>
        <v>0</v>
      </c>
      <c r="AK185" s="283">
        <f t="shared" si="248"/>
        <v>0</v>
      </c>
      <c r="AL185" s="283">
        <f t="shared" si="248"/>
        <v>0</v>
      </c>
      <c r="AM185" s="283">
        <f t="shared" si="248"/>
        <v>0</v>
      </c>
      <c r="AN185" s="283">
        <f t="shared" si="248"/>
        <v>0</v>
      </c>
      <c r="AO185" s="283">
        <f t="shared" si="248"/>
        <v>0</v>
      </c>
      <c r="AP185" s="283">
        <f t="shared" si="248"/>
        <v>0</v>
      </c>
      <c r="AQ185" s="283">
        <f t="shared" si="248"/>
        <v>0</v>
      </c>
      <c r="AR185" s="283">
        <f t="shared" ref="AR185:AR188" si="249">$E185*V185</f>
        <v>0</v>
      </c>
      <c r="AS185" s="283">
        <f t="shared" ref="AS185:AU188" si="250">$E185*W185</f>
        <v>0</v>
      </c>
      <c r="AT185" s="283">
        <f t="shared" si="250"/>
        <v>0</v>
      </c>
      <c r="AU185" s="283">
        <f t="shared" si="250"/>
        <v>0</v>
      </c>
      <c r="AV185" s="220"/>
    </row>
    <row r="186" spans="1:50" outlineLevel="2" x14ac:dyDescent="0.3">
      <c r="A186" s="5" t="s">
        <v>820</v>
      </c>
      <c r="B186" s="219" t="s">
        <v>775</v>
      </c>
      <c r="C186" s="219" t="s">
        <v>722</v>
      </c>
      <c r="D186" s="283" t="s">
        <v>723</v>
      </c>
      <c r="E186" s="316"/>
      <c r="F186" s="284">
        <f>SUM(G186:Y186)</f>
        <v>1</v>
      </c>
      <c r="G186" s="318"/>
      <c r="H186" s="318"/>
      <c r="I186" s="318"/>
      <c r="J186" s="318"/>
      <c r="K186" s="318"/>
      <c r="L186" s="318"/>
      <c r="M186" s="318"/>
      <c r="N186" s="318"/>
      <c r="O186" s="318"/>
      <c r="P186" s="318"/>
      <c r="Q186" s="318"/>
      <c r="R186" s="318"/>
      <c r="S186" s="318"/>
      <c r="T186" s="318"/>
      <c r="U186" s="318"/>
      <c r="V186" s="318"/>
      <c r="W186" s="318"/>
      <c r="X186" s="318"/>
      <c r="Y186" s="319">
        <v>1</v>
      </c>
      <c r="Z186" s="283">
        <f>SUM(AC186:AU186)</f>
        <v>0</v>
      </c>
      <c r="AA186" s="316"/>
      <c r="AB186" s="317"/>
      <c r="AC186" s="283">
        <f t="shared" si="248"/>
        <v>0</v>
      </c>
      <c r="AD186" s="283">
        <f t="shared" si="248"/>
        <v>0</v>
      </c>
      <c r="AE186" s="283">
        <f t="shared" si="248"/>
        <v>0</v>
      </c>
      <c r="AF186" s="283">
        <f t="shared" si="248"/>
        <v>0</v>
      </c>
      <c r="AG186" s="283">
        <f t="shared" si="248"/>
        <v>0</v>
      </c>
      <c r="AH186" s="283">
        <f t="shared" si="248"/>
        <v>0</v>
      </c>
      <c r="AI186" s="283">
        <f t="shared" si="248"/>
        <v>0</v>
      </c>
      <c r="AJ186" s="283">
        <f t="shared" si="248"/>
        <v>0</v>
      </c>
      <c r="AK186" s="283">
        <f t="shared" si="248"/>
        <v>0</v>
      </c>
      <c r="AL186" s="283">
        <f t="shared" si="248"/>
        <v>0</v>
      </c>
      <c r="AM186" s="283">
        <f t="shared" si="248"/>
        <v>0</v>
      </c>
      <c r="AN186" s="283">
        <f t="shared" si="248"/>
        <v>0</v>
      </c>
      <c r="AO186" s="283">
        <f t="shared" si="248"/>
        <v>0</v>
      </c>
      <c r="AP186" s="283">
        <f t="shared" si="248"/>
        <v>0</v>
      </c>
      <c r="AQ186" s="283">
        <f t="shared" si="248"/>
        <v>0</v>
      </c>
      <c r="AR186" s="283">
        <f t="shared" si="249"/>
        <v>0</v>
      </c>
      <c r="AS186" s="283">
        <f t="shared" si="250"/>
        <v>0</v>
      </c>
      <c r="AT186" s="283">
        <f t="shared" si="250"/>
        <v>0</v>
      </c>
      <c r="AU186" s="283">
        <f t="shared" si="250"/>
        <v>0</v>
      </c>
      <c r="AV186" s="220"/>
    </row>
    <row r="187" spans="1:50" outlineLevel="2" x14ac:dyDescent="0.3">
      <c r="A187" s="5" t="s">
        <v>821</v>
      </c>
      <c r="B187" s="219" t="s">
        <v>777</v>
      </c>
      <c r="C187" s="219" t="s">
        <v>722</v>
      </c>
      <c r="D187" s="283" t="s">
        <v>723</v>
      </c>
      <c r="E187" s="316"/>
      <c r="F187" s="284">
        <f>SUM(G187:Y187)</f>
        <v>1</v>
      </c>
      <c r="G187" s="318"/>
      <c r="H187" s="318"/>
      <c r="I187" s="318"/>
      <c r="J187" s="318"/>
      <c r="K187" s="318"/>
      <c r="L187" s="318"/>
      <c r="M187" s="318"/>
      <c r="N187" s="318"/>
      <c r="O187" s="318"/>
      <c r="P187" s="318"/>
      <c r="Q187" s="318"/>
      <c r="R187" s="318"/>
      <c r="S187" s="318"/>
      <c r="T187" s="318"/>
      <c r="U187" s="318"/>
      <c r="V187" s="318"/>
      <c r="W187" s="318"/>
      <c r="X187" s="318"/>
      <c r="Y187" s="319">
        <v>1</v>
      </c>
      <c r="Z187" s="283">
        <f>SUM(AC187:AU187)</f>
        <v>0</v>
      </c>
      <c r="AA187" s="316"/>
      <c r="AB187" s="317"/>
      <c r="AC187" s="283">
        <f t="shared" si="248"/>
        <v>0</v>
      </c>
      <c r="AD187" s="283">
        <f t="shared" si="248"/>
        <v>0</v>
      </c>
      <c r="AE187" s="283">
        <f t="shared" si="248"/>
        <v>0</v>
      </c>
      <c r="AF187" s="283">
        <f t="shared" si="248"/>
        <v>0</v>
      </c>
      <c r="AG187" s="283">
        <f t="shared" si="248"/>
        <v>0</v>
      </c>
      <c r="AH187" s="283">
        <f t="shared" si="248"/>
        <v>0</v>
      </c>
      <c r="AI187" s="283">
        <f t="shared" si="248"/>
        <v>0</v>
      </c>
      <c r="AJ187" s="283">
        <f t="shared" si="248"/>
        <v>0</v>
      </c>
      <c r="AK187" s="283">
        <f t="shared" si="248"/>
        <v>0</v>
      </c>
      <c r="AL187" s="283">
        <f t="shared" si="248"/>
        <v>0</v>
      </c>
      <c r="AM187" s="283">
        <f t="shared" si="248"/>
        <v>0</v>
      </c>
      <c r="AN187" s="283">
        <f t="shared" si="248"/>
        <v>0</v>
      </c>
      <c r="AO187" s="283">
        <f t="shared" si="248"/>
        <v>0</v>
      </c>
      <c r="AP187" s="283">
        <f t="shared" si="248"/>
        <v>0</v>
      </c>
      <c r="AQ187" s="283">
        <f t="shared" si="248"/>
        <v>0</v>
      </c>
      <c r="AR187" s="283">
        <f t="shared" si="249"/>
        <v>0</v>
      </c>
      <c r="AS187" s="283">
        <f t="shared" si="250"/>
        <v>0</v>
      </c>
      <c r="AT187" s="283">
        <f t="shared" si="250"/>
        <v>0</v>
      </c>
      <c r="AU187" s="283">
        <f t="shared" si="250"/>
        <v>0</v>
      </c>
      <c r="AV187" s="220"/>
    </row>
    <row r="188" spans="1:50" outlineLevel="2" x14ac:dyDescent="0.3">
      <c r="A188" s="5" t="s">
        <v>822</v>
      </c>
      <c r="B188" s="219" t="s">
        <v>779</v>
      </c>
      <c r="C188" s="219" t="s">
        <v>722</v>
      </c>
      <c r="D188" s="283" t="s">
        <v>723</v>
      </c>
      <c r="E188" s="316"/>
      <c r="F188" s="284">
        <f>SUM(G188:Y188)</f>
        <v>1</v>
      </c>
      <c r="G188" s="318"/>
      <c r="H188" s="318"/>
      <c r="I188" s="318"/>
      <c r="J188" s="318"/>
      <c r="K188" s="318"/>
      <c r="L188" s="318"/>
      <c r="M188" s="318"/>
      <c r="N188" s="318"/>
      <c r="O188" s="318"/>
      <c r="P188" s="318"/>
      <c r="Q188" s="318"/>
      <c r="R188" s="318"/>
      <c r="S188" s="318"/>
      <c r="T188" s="318"/>
      <c r="U188" s="318"/>
      <c r="V188" s="318"/>
      <c r="W188" s="318"/>
      <c r="X188" s="318"/>
      <c r="Y188" s="319">
        <v>1</v>
      </c>
      <c r="Z188" s="283">
        <f>SUM(AC188:AU188)</f>
        <v>0</v>
      </c>
      <c r="AA188" s="316"/>
      <c r="AB188" s="317"/>
      <c r="AC188" s="283">
        <f t="shared" si="248"/>
        <v>0</v>
      </c>
      <c r="AD188" s="283">
        <f t="shared" si="248"/>
        <v>0</v>
      </c>
      <c r="AE188" s="283">
        <f t="shared" si="248"/>
        <v>0</v>
      </c>
      <c r="AF188" s="283">
        <f t="shared" si="248"/>
        <v>0</v>
      </c>
      <c r="AG188" s="283">
        <f t="shared" si="248"/>
        <v>0</v>
      </c>
      <c r="AH188" s="283">
        <f t="shared" si="248"/>
        <v>0</v>
      </c>
      <c r="AI188" s="283">
        <f t="shared" si="248"/>
        <v>0</v>
      </c>
      <c r="AJ188" s="283">
        <f t="shared" si="248"/>
        <v>0</v>
      </c>
      <c r="AK188" s="283">
        <f t="shared" si="248"/>
        <v>0</v>
      </c>
      <c r="AL188" s="283">
        <f t="shared" si="248"/>
        <v>0</v>
      </c>
      <c r="AM188" s="283">
        <f t="shared" si="248"/>
        <v>0</v>
      </c>
      <c r="AN188" s="283">
        <f t="shared" si="248"/>
        <v>0</v>
      </c>
      <c r="AO188" s="283">
        <f t="shared" si="248"/>
        <v>0</v>
      </c>
      <c r="AP188" s="283">
        <f t="shared" si="248"/>
        <v>0</v>
      </c>
      <c r="AQ188" s="283">
        <f t="shared" si="248"/>
        <v>0</v>
      </c>
      <c r="AR188" s="283">
        <f t="shared" si="249"/>
        <v>0</v>
      </c>
      <c r="AS188" s="283">
        <f t="shared" si="250"/>
        <v>0</v>
      </c>
      <c r="AT188" s="283">
        <f t="shared" si="250"/>
        <v>0</v>
      </c>
      <c r="AU188" s="283">
        <f t="shared" si="250"/>
        <v>0</v>
      </c>
      <c r="AV188" s="220"/>
    </row>
    <row r="189" spans="1:50" outlineLevel="1" x14ac:dyDescent="0.3">
      <c r="A189" s="20">
        <v>7.7</v>
      </c>
      <c r="B189" s="209" t="s">
        <v>781</v>
      </c>
      <c r="C189" s="209"/>
      <c r="D189" s="151" t="s">
        <v>27</v>
      </c>
      <c r="E189" s="151"/>
      <c r="F189" s="324">
        <f>SUBTOTAL(9,F190)</f>
        <v>12</v>
      </c>
      <c r="G189" s="324">
        <f t="shared" ref="G189:AU189" si="251">SUBTOTAL(9,G190)</f>
        <v>0</v>
      </c>
      <c r="H189" s="324">
        <f t="shared" si="251"/>
        <v>0</v>
      </c>
      <c r="I189" s="324">
        <f t="shared" si="251"/>
        <v>0</v>
      </c>
      <c r="J189" s="324">
        <f t="shared" si="251"/>
        <v>1</v>
      </c>
      <c r="K189" s="324">
        <f t="shared" si="251"/>
        <v>0</v>
      </c>
      <c r="L189" s="324">
        <f t="shared" si="251"/>
        <v>0</v>
      </c>
      <c r="M189" s="324">
        <f t="shared" si="251"/>
        <v>0</v>
      </c>
      <c r="N189" s="324">
        <f t="shared" si="251"/>
        <v>1</v>
      </c>
      <c r="O189" s="324">
        <f t="shared" si="251"/>
        <v>1</v>
      </c>
      <c r="P189" s="324">
        <f t="shared" si="251"/>
        <v>1</v>
      </c>
      <c r="Q189" s="324">
        <f t="shared" si="251"/>
        <v>1</v>
      </c>
      <c r="R189" s="324">
        <f t="shared" si="251"/>
        <v>1</v>
      </c>
      <c r="S189" s="324">
        <f t="shared" si="251"/>
        <v>1</v>
      </c>
      <c r="T189" s="324">
        <f t="shared" si="251"/>
        <v>1</v>
      </c>
      <c r="U189" s="324">
        <f t="shared" si="251"/>
        <v>1</v>
      </c>
      <c r="V189" s="324">
        <f t="shared" si="251"/>
        <v>1</v>
      </c>
      <c r="W189" s="324">
        <f t="shared" si="251"/>
        <v>1</v>
      </c>
      <c r="X189" s="324">
        <f t="shared" si="251"/>
        <v>1</v>
      </c>
      <c r="Y189" s="324">
        <f t="shared" si="251"/>
        <v>0</v>
      </c>
      <c r="Z189" s="151">
        <f t="shared" si="251"/>
        <v>0</v>
      </c>
      <c r="AA189" s="151">
        <f t="shared" si="251"/>
        <v>0</v>
      </c>
      <c r="AB189" s="205">
        <f t="shared" si="251"/>
        <v>0</v>
      </c>
      <c r="AC189" s="151">
        <f t="shared" si="251"/>
        <v>0</v>
      </c>
      <c r="AD189" s="151">
        <f t="shared" si="251"/>
        <v>0</v>
      </c>
      <c r="AE189" s="151">
        <f t="shared" si="251"/>
        <v>0</v>
      </c>
      <c r="AF189" s="151">
        <f t="shared" si="251"/>
        <v>0</v>
      </c>
      <c r="AG189" s="151">
        <f t="shared" si="251"/>
        <v>0</v>
      </c>
      <c r="AH189" s="151">
        <f t="shared" si="251"/>
        <v>0</v>
      </c>
      <c r="AI189" s="151">
        <f t="shared" si="251"/>
        <v>0</v>
      </c>
      <c r="AJ189" s="151">
        <f t="shared" si="251"/>
        <v>0</v>
      </c>
      <c r="AK189" s="151">
        <f t="shared" si="251"/>
        <v>0</v>
      </c>
      <c r="AL189" s="151">
        <f t="shared" si="251"/>
        <v>0</v>
      </c>
      <c r="AM189" s="151">
        <f t="shared" si="251"/>
        <v>0</v>
      </c>
      <c r="AN189" s="151">
        <f t="shared" si="251"/>
        <v>0</v>
      </c>
      <c r="AO189" s="151">
        <f t="shared" si="251"/>
        <v>0</v>
      </c>
      <c r="AP189" s="151">
        <f t="shared" si="251"/>
        <v>0</v>
      </c>
      <c r="AQ189" s="151">
        <f t="shared" si="251"/>
        <v>0</v>
      </c>
      <c r="AR189" s="151">
        <f t="shared" si="251"/>
        <v>0</v>
      </c>
      <c r="AS189" s="151">
        <f t="shared" si="251"/>
        <v>0</v>
      </c>
      <c r="AT189" s="151">
        <f t="shared" si="251"/>
        <v>0</v>
      </c>
      <c r="AU189" s="151">
        <f t="shared" si="251"/>
        <v>0</v>
      </c>
      <c r="AV189" s="209"/>
    </row>
    <row r="190" spans="1:50" ht="27.6" outlineLevel="2" x14ac:dyDescent="0.3">
      <c r="A190" s="5" t="s">
        <v>823</v>
      </c>
      <c r="B190" s="219" t="s">
        <v>783</v>
      </c>
      <c r="C190" s="219" t="s">
        <v>784</v>
      </c>
      <c r="D190" s="283" t="s">
        <v>723</v>
      </c>
      <c r="E190" s="316"/>
      <c r="F190" s="284">
        <f>SUM(G190:Y190)</f>
        <v>12</v>
      </c>
      <c r="G190" s="318"/>
      <c r="H190" s="318"/>
      <c r="I190" s="318"/>
      <c r="J190" s="319">
        <v>1</v>
      </c>
      <c r="K190" s="318"/>
      <c r="L190" s="318"/>
      <c r="M190" s="318"/>
      <c r="N190" s="319">
        <v>1</v>
      </c>
      <c r="O190" s="319">
        <v>1</v>
      </c>
      <c r="P190" s="319">
        <v>1</v>
      </c>
      <c r="Q190" s="319">
        <v>1</v>
      </c>
      <c r="R190" s="319">
        <v>1</v>
      </c>
      <c r="S190" s="319">
        <v>1</v>
      </c>
      <c r="T190" s="319">
        <v>1</v>
      </c>
      <c r="U190" s="319">
        <v>1</v>
      </c>
      <c r="V190" s="319">
        <v>1</v>
      </c>
      <c r="W190" s="319">
        <v>1</v>
      </c>
      <c r="X190" s="319">
        <v>1</v>
      </c>
      <c r="Y190" s="318"/>
      <c r="Z190" s="283">
        <f>SUM(AC190:AU190)</f>
        <v>0</v>
      </c>
      <c r="AA190" s="316"/>
      <c r="AB190" s="317"/>
      <c r="AC190" s="283">
        <f t="shared" ref="AC190:AQ190" si="252">$E190*G190</f>
        <v>0</v>
      </c>
      <c r="AD190" s="283">
        <f t="shared" si="252"/>
        <v>0</v>
      </c>
      <c r="AE190" s="283">
        <f t="shared" si="252"/>
        <v>0</v>
      </c>
      <c r="AF190" s="283">
        <f t="shared" si="252"/>
        <v>0</v>
      </c>
      <c r="AG190" s="283">
        <f t="shared" si="252"/>
        <v>0</v>
      </c>
      <c r="AH190" s="283">
        <f t="shared" si="252"/>
        <v>0</v>
      </c>
      <c r="AI190" s="283">
        <f t="shared" si="252"/>
        <v>0</v>
      </c>
      <c r="AJ190" s="283">
        <f t="shared" si="252"/>
        <v>0</v>
      </c>
      <c r="AK190" s="283">
        <f t="shared" si="252"/>
        <v>0</v>
      </c>
      <c r="AL190" s="283">
        <f t="shared" si="252"/>
        <v>0</v>
      </c>
      <c r="AM190" s="283">
        <f t="shared" si="252"/>
        <v>0</v>
      </c>
      <c r="AN190" s="283">
        <f t="shared" si="252"/>
        <v>0</v>
      </c>
      <c r="AO190" s="283">
        <f t="shared" si="252"/>
        <v>0</v>
      </c>
      <c r="AP190" s="283">
        <f t="shared" si="252"/>
        <v>0</v>
      </c>
      <c r="AQ190" s="283">
        <f t="shared" si="252"/>
        <v>0</v>
      </c>
      <c r="AR190" s="283">
        <f t="shared" ref="AR190:AU190" si="253">$E190*V190</f>
        <v>0</v>
      </c>
      <c r="AS190" s="283">
        <f t="shared" si="253"/>
        <v>0</v>
      </c>
      <c r="AT190" s="283">
        <f t="shared" si="253"/>
        <v>0</v>
      </c>
      <c r="AU190" s="283">
        <f t="shared" si="253"/>
        <v>0</v>
      </c>
      <c r="AV190" s="220"/>
    </row>
    <row r="191" spans="1:50" s="12" customFormat="1" ht="31.2" x14ac:dyDescent="0.3">
      <c r="A191" s="13" t="s">
        <v>824</v>
      </c>
      <c r="B191" s="224" t="s">
        <v>825</v>
      </c>
      <c r="C191" s="224" t="s">
        <v>509</v>
      </c>
      <c r="D191" s="291"/>
      <c r="E191" s="291"/>
      <c r="F191" s="292"/>
      <c r="G191" s="292" t="str">
        <f>G$2</f>
        <v>PH1 STAGE</v>
      </c>
      <c r="H191" s="292" t="str">
        <f t="shared" ref="H191:Y191" si="254">H$2</f>
        <v>NOC</v>
      </c>
      <c r="I191" s="292" t="str">
        <f t="shared" si="254"/>
        <v>SCC</v>
      </c>
      <c r="J191" s="292" t="str">
        <f t="shared" si="254"/>
        <v>HMI TRN</v>
      </c>
      <c r="K191" s="292" t="str">
        <f t="shared" si="254"/>
        <v>APT</v>
      </c>
      <c r="L191" s="292" t="str">
        <f t="shared" si="254"/>
        <v>MTN</v>
      </c>
      <c r="M191" s="292" t="str">
        <f t="shared" si="254"/>
        <v>ALR
AV</v>
      </c>
      <c r="N191" s="292" t="str">
        <f t="shared" si="254"/>
        <v>RTR</v>
      </c>
      <c r="O191" s="292" t="str">
        <f t="shared" si="254"/>
        <v>LLA</v>
      </c>
      <c r="P191" s="292" t="str">
        <f t="shared" si="254"/>
        <v>TLR</v>
      </c>
      <c r="Q191" s="292" t="str">
        <f t="shared" si="254"/>
        <v>ALR
MP</v>
      </c>
      <c r="R191" s="292" t="str">
        <f t="shared" si="254"/>
        <v>WIR</v>
      </c>
      <c r="S191" s="292" t="str">
        <f t="shared" si="254"/>
        <v>WAO</v>
      </c>
      <c r="T191" s="292" t="str">
        <f t="shared" si="254"/>
        <v>KDL</v>
      </c>
      <c r="U191" s="292" t="str">
        <f t="shared" si="254"/>
        <v>SEC</v>
      </c>
      <c r="V191" s="292" t="str">
        <f t="shared" si="254"/>
        <v>SBG</v>
      </c>
      <c r="W191" s="292" t="str">
        <f t="shared" si="254"/>
        <v>KRP</v>
      </c>
      <c r="X191" s="292" t="str">
        <f t="shared" si="254"/>
        <v>IRP</v>
      </c>
      <c r="Y191" s="292" t="str">
        <f t="shared" si="254"/>
        <v>PLMS</v>
      </c>
      <c r="Z191" s="291">
        <f t="shared" ref="Z191:AU191" si="255">SUBTOTAL(9,Z192:Z197)</f>
        <v>0</v>
      </c>
      <c r="AA191" s="291">
        <f t="shared" si="255"/>
        <v>0</v>
      </c>
      <c r="AB191" s="293">
        <f t="shared" si="255"/>
        <v>0</v>
      </c>
      <c r="AC191" s="291">
        <f t="shared" si="255"/>
        <v>0</v>
      </c>
      <c r="AD191" s="291">
        <f t="shared" si="255"/>
        <v>0</v>
      </c>
      <c r="AE191" s="291">
        <f t="shared" si="255"/>
        <v>0</v>
      </c>
      <c r="AF191" s="291">
        <f t="shared" si="255"/>
        <v>0</v>
      </c>
      <c r="AG191" s="291">
        <f t="shared" si="255"/>
        <v>0</v>
      </c>
      <c r="AH191" s="291">
        <f t="shared" si="255"/>
        <v>0</v>
      </c>
      <c r="AI191" s="291">
        <f t="shared" si="255"/>
        <v>0</v>
      </c>
      <c r="AJ191" s="291">
        <f t="shared" si="255"/>
        <v>0</v>
      </c>
      <c r="AK191" s="291">
        <f t="shared" si="255"/>
        <v>0</v>
      </c>
      <c r="AL191" s="291">
        <f t="shared" si="255"/>
        <v>0</v>
      </c>
      <c r="AM191" s="291">
        <f t="shared" si="255"/>
        <v>0</v>
      </c>
      <c r="AN191" s="291">
        <f t="shared" si="255"/>
        <v>0</v>
      </c>
      <c r="AO191" s="291">
        <f t="shared" si="255"/>
        <v>0</v>
      </c>
      <c r="AP191" s="291">
        <f t="shared" si="255"/>
        <v>0</v>
      </c>
      <c r="AQ191" s="291">
        <f t="shared" si="255"/>
        <v>0</v>
      </c>
      <c r="AR191" s="291">
        <f t="shared" si="255"/>
        <v>0</v>
      </c>
      <c r="AS191" s="291">
        <f t="shared" si="255"/>
        <v>0</v>
      </c>
      <c r="AT191" s="291">
        <f t="shared" si="255"/>
        <v>0</v>
      </c>
      <c r="AU191" s="291">
        <f t="shared" si="255"/>
        <v>0</v>
      </c>
      <c r="AV191" s="224"/>
      <c r="AX191" s="12" t="b">
        <f>SUM(AC191:AU191)=SUM(Z192,Z195)</f>
        <v>1</v>
      </c>
    </row>
    <row r="192" spans="1:50" outlineLevel="1" x14ac:dyDescent="0.3">
      <c r="A192" s="20" t="s">
        <v>826</v>
      </c>
      <c r="B192" s="209" t="s">
        <v>827</v>
      </c>
      <c r="C192" s="209"/>
      <c r="D192" s="151" t="s">
        <v>27</v>
      </c>
      <c r="E192" s="151"/>
      <c r="F192" s="324">
        <f>SUBTOTAL(9,F193:F194)</f>
        <v>2</v>
      </c>
      <c r="G192" s="324">
        <f t="shared" ref="G192:AU192" si="256">SUBTOTAL(9,G193:G194)</f>
        <v>0</v>
      </c>
      <c r="H192" s="324">
        <f t="shared" si="256"/>
        <v>2</v>
      </c>
      <c r="I192" s="324">
        <f t="shared" si="256"/>
        <v>0</v>
      </c>
      <c r="J192" s="324">
        <f t="shared" si="256"/>
        <v>0</v>
      </c>
      <c r="K192" s="324">
        <f t="shared" si="256"/>
        <v>0</v>
      </c>
      <c r="L192" s="324">
        <f t="shared" si="256"/>
        <v>0</v>
      </c>
      <c r="M192" s="324">
        <f t="shared" si="256"/>
        <v>0</v>
      </c>
      <c r="N192" s="324">
        <f t="shared" si="256"/>
        <v>0</v>
      </c>
      <c r="O192" s="324">
        <f t="shared" si="256"/>
        <v>0</v>
      </c>
      <c r="P192" s="324">
        <f t="shared" si="256"/>
        <v>0</v>
      </c>
      <c r="Q192" s="324">
        <f t="shared" si="256"/>
        <v>0</v>
      </c>
      <c r="R192" s="324">
        <f t="shared" si="256"/>
        <v>0</v>
      </c>
      <c r="S192" s="324">
        <f t="shared" si="256"/>
        <v>0</v>
      </c>
      <c r="T192" s="324">
        <f t="shared" si="256"/>
        <v>0</v>
      </c>
      <c r="U192" s="324">
        <f t="shared" si="256"/>
        <v>0</v>
      </c>
      <c r="V192" s="324">
        <f t="shared" si="256"/>
        <v>0</v>
      </c>
      <c r="W192" s="324">
        <f t="shared" si="256"/>
        <v>0</v>
      </c>
      <c r="X192" s="324">
        <f t="shared" si="256"/>
        <v>0</v>
      </c>
      <c r="Y192" s="324">
        <f t="shared" si="256"/>
        <v>0</v>
      </c>
      <c r="Z192" s="151">
        <f t="shared" si="256"/>
        <v>0</v>
      </c>
      <c r="AA192" s="151">
        <f t="shared" si="256"/>
        <v>0</v>
      </c>
      <c r="AB192" s="205">
        <f t="shared" si="256"/>
        <v>0</v>
      </c>
      <c r="AC192" s="151">
        <f t="shared" si="256"/>
        <v>0</v>
      </c>
      <c r="AD192" s="151">
        <f t="shared" si="256"/>
        <v>0</v>
      </c>
      <c r="AE192" s="151">
        <f t="shared" si="256"/>
        <v>0</v>
      </c>
      <c r="AF192" s="151">
        <f t="shared" si="256"/>
        <v>0</v>
      </c>
      <c r="AG192" s="151">
        <f t="shared" si="256"/>
        <v>0</v>
      </c>
      <c r="AH192" s="151">
        <f t="shared" si="256"/>
        <v>0</v>
      </c>
      <c r="AI192" s="151">
        <f t="shared" si="256"/>
        <v>0</v>
      </c>
      <c r="AJ192" s="151">
        <f t="shared" si="256"/>
        <v>0</v>
      </c>
      <c r="AK192" s="151">
        <f t="shared" si="256"/>
        <v>0</v>
      </c>
      <c r="AL192" s="151">
        <f t="shared" si="256"/>
        <v>0</v>
      </c>
      <c r="AM192" s="151">
        <f t="shared" si="256"/>
        <v>0</v>
      </c>
      <c r="AN192" s="151">
        <f t="shared" si="256"/>
        <v>0</v>
      </c>
      <c r="AO192" s="151">
        <f t="shared" si="256"/>
        <v>0</v>
      </c>
      <c r="AP192" s="151">
        <f t="shared" si="256"/>
        <v>0</v>
      </c>
      <c r="AQ192" s="151">
        <f t="shared" si="256"/>
        <v>0</v>
      </c>
      <c r="AR192" s="151">
        <f t="shared" si="256"/>
        <v>0</v>
      </c>
      <c r="AS192" s="151">
        <f t="shared" si="256"/>
        <v>0</v>
      </c>
      <c r="AT192" s="151">
        <f t="shared" si="256"/>
        <v>0</v>
      </c>
      <c r="AU192" s="151">
        <f t="shared" si="256"/>
        <v>0</v>
      </c>
      <c r="AV192" s="209"/>
    </row>
    <row r="193" spans="1:48" outlineLevel="2" x14ac:dyDescent="0.3">
      <c r="A193" s="5" t="s">
        <v>828</v>
      </c>
      <c r="B193" s="219" t="s">
        <v>829</v>
      </c>
      <c r="C193" s="219" t="s">
        <v>722</v>
      </c>
      <c r="D193" s="283" t="s">
        <v>514</v>
      </c>
      <c r="E193" s="316"/>
      <c r="F193" s="284">
        <f>SUM(G193:Y193)</f>
        <v>1</v>
      </c>
      <c r="G193" s="318"/>
      <c r="H193" s="319">
        <v>1</v>
      </c>
      <c r="I193" s="318"/>
      <c r="J193" s="318"/>
      <c r="K193" s="318"/>
      <c r="L193" s="318"/>
      <c r="M193" s="318"/>
      <c r="N193" s="318"/>
      <c r="O193" s="318"/>
      <c r="P193" s="318"/>
      <c r="Q193" s="318"/>
      <c r="R193" s="318"/>
      <c r="S193" s="318"/>
      <c r="T193" s="318"/>
      <c r="U193" s="318"/>
      <c r="V193" s="318"/>
      <c r="W193" s="318"/>
      <c r="X193" s="318"/>
      <c r="Y193" s="318"/>
      <c r="Z193" s="283">
        <f>SUM(AC193:AU193)</f>
        <v>0</v>
      </c>
      <c r="AA193" s="316"/>
      <c r="AB193" s="317"/>
      <c r="AC193" s="283">
        <f t="shared" ref="AC193:AL194" si="257">$E193*G193</f>
        <v>0</v>
      </c>
      <c r="AD193" s="283">
        <f t="shared" si="257"/>
        <v>0</v>
      </c>
      <c r="AE193" s="283">
        <f t="shared" si="257"/>
        <v>0</v>
      </c>
      <c r="AF193" s="283">
        <f t="shared" si="257"/>
        <v>0</v>
      </c>
      <c r="AG193" s="283">
        <f t="shared" si="257"/>
        <v>0</v>
      </c>
      <c r="AH193" s="283">
        <f t="shared" si="257"/>
        <v>0</v>
      </c>
      <c r="AI193" s="283">
        <f t="shared" si="257"/>
        <v>0</v>
      </c>
      <c r="AJ193" s="283">
        <f t="shared" si="257"/>
        <v>0</v>
      </c>
      <c r="AK193" s="283">
        <f t="shared" si="257"/>
        <v>0</v>
      </c>
      <c r="AL193" s="283">
        <f t="shared" si="257"/>
        <v>0</v>
      </c>
      <c r="AM193" s="283">
        <f t="shared" ref="AM193:AQ194" si="258">$E193*Q193</f>
        <v>0</v>
      </c>
      <c r="AN193" s="283">
        <f t="shared" si="258"/>
        <v>0</v>
      </c>
      <c r="AO193" s="283">
        <f t="shared" si="258"/>
        <v>0</v>
      </c>
      <c r="AP193" s="283">
        <f t="shared" si="258"/>
        <v>0</v>
      </c>
      <c r="AQ193" s="283">
        <f t="shared" si="258"/>
        <v>0</v>
      </c>
      <c r="AR193" s="283">
        <f t="shared" ref="AR193:AR194" si="259">$E193*V193</f>
        <v>0</v>
      </c>
      <c r="AS193" s="283">
        <f t="shared" ref="AS193:AU194" si="260">$E193*W193</f>
        <v>0</v>
      </c>
      <c r="AT193" s="283">
        <f t="shared" si="260"/>
        <v>0</v>
      </c>
      <c r="AU193" s="283">
        <f t="shared" si="260"/>
        <v>0</v>
      </c>
      <c r="AV193" s="220"/>
    </row>
    <row r="194" spans="1:48" outlineLevel="2" x14ac:dyDescent="0.3">
      <c r="A194" s="5" t="s">
        <v>830</v>
      </c>
      <c r="B194" s="219" t="s">
        <v>831</v>
      </c>
      <c r="C194" s="219"/>
      <c r="D194" s="283" t="s">
        <v>514</v>
      </c>
      <c r="E194" s="316"/>
      <c r="F194" s="284">
        <f>SUM(G194:Y194)</f>
        <v>1</v>
      </c>
      <c r="G194" s="318"/>
      <c r="H194" s="319">
        <v>1</v>
      </c>
      <c r="I194" s="318"/>
      <c r="J194" s="318"/>
      <c r="K194" s="318"/>
      <c r="L194" s="318"/>
      <c r="M194" s="318"/>
      <c r="N194" s="318"/>
      <c r="O194" s="318"/>
      <c r="P194" s="318"/>
      <c r="Q194" s="318"/>
      <c r="R194" s="318"/>
      <c r="S194" s="318"/>
      <c r="T194" s="318"/>
      <c r="U194" s="318"/>
      <c r="V194" s="318"/>
      <c r="W194" s="318"/>
      <c r="X194" s="318"/>
      <c r="Y194" s="318"/>
      <c r="Z194" s="283">
        <f>SUM(AC194:AU194)</f>
        <v>0</v>
      </c>
      <c r="AA194" s="316"/>
      <c r="AB194" s="317"/>
      <c r="AC194" s="283">
        <f t="shared" si="257"/>
        <v>0</v>
      </c>
      <c r="AD194" s="283">
        <f t="shared" si="257"/>
        <v>0</v>
      </c>
      <c r="AE194" s="283">
        <f t="shared" si="257"/>
        <v>0</v>
      </c>
      <c r="AF194" s="283">
        <f t="shared" si="257"/>
        <v>0</v>
      </c>
      <c r="AG194" s="283">
        <f t="shared" si="257"/>
        <v>0</v>
      </c>
      <c r="AH194" s="283">
        <f t="shared" si="257"/>
        <v>0</v>
      </c>
      <c r="AI194" s="283">
        <f t="shared" si="257"/>
        <v>0</v>
      </c>
      <c r="AJ194" s="283">
        <f t="shared" si="257"/>
        <v>0</v>
      </c>
      <c r="AK194" s="283">
        <f t="shared" si="257"/>
        <v>0</v>
      </c>
      <c r="AL194" s="283">
        <f t="shared" si="257"/>
        <v>0</v>
      </c>
      <c r="AM194" s="283">
        <f t="shared" si="258"/>
        <v>0</v>
      </c>
      <c r="AN194" s="283">
        <f t="shared" si="258"/>
        <v>0</v>
      </c>
      <c r="AO194" s="283">
        <f t="shared" si="258"/>
        <v>0</v>
      </c>
      <c r="AP194" s="283">
        <f t="shared" si="258"/>
        <v>0</v>
      </c>
      <c r="AQ194" s="283">
        <f t="shared" si="258"/>
        <v>0</v>
      </c>
      <c r="AR194" s="283">
        <f t="shared" si="259"/>
        <v>0</v>
      </c>
      <c r="AS194" s="283">
        <f t="shared" si="260"/>
        <v>0</v>
      </c>
      <c r="AT194" s="283">
        <f t="shared" si="260"/>
        <v>0</v>
      </c>
      <c r="AU194" s="283">
        <f t="shared" si="260"/>
        <v>0</v>
      </c>
      <c r="AV194" s="220"/>
    </row>
    <row r="195" spans="1:48" outlineLevel="1" x14ac:dyDescent="0.3">
      <c r="A195" s="20" t="s">
        <v>832</v>
      </c>
      <c r="B195" s="209" t="s">
        <v>833</v>
      </c>
      <c r="C195" s="209"/>
      <c r="D195" s="151" t="s">
        <v>27</v>
      </c>
      <c r="E195" s="151"/>
      <c r="F195" s="324">
        <f t="shared" ref="F195:Q195" si="261">SUBTOTAL(9,F196:F197)</f>
        <v>17</v>
      </c>
      <c r="G195" s="324">
        <f t="shared" si="261"/>
        <v>0</v>
      </c>
      <c r="H195" s="324">
        <f t="shared" si="261"/>
        <v>2</v>
      </c>
      <c r="I195" s="324">
        <f t="shared" si="261"/>
        <v>0</v>
      </c>
      <c r="J195" s="324">
        <f t="shared" si="261"/>
        <v>1</v>
      </c>
      <c r="K195" s="324">
        <f t="shared" si="261"/>
        <v>1</v>
      </c>
      <c r="L195" s="324">
        <f t="shared" si="261"/>
        <v>1</v>
      </c>
      <c r="M195" s="324">
        <f t="shared" si="261"/>
        <v>1</v>
      </c>
      <c r="N195" s="324">
        <f t="shared" si="261"/>
        <v>1</v>
      </c>
      <c r="O195" s="324">
        <f t="shared" si="261"/>
        <v>1</v>
      </c>
      <c r="P195" s="324">
        <f t="shared" si="261"/>
        <v>1</v>
      </c>
      <c r="Q195" s="324">
        <f t="shared" si="261"/>
        <v>1</v>
      </c>
      <c r="R195" s="324">
        <f t="shared" ref="R195:Y195" si="262">SUBTOTAL(9,R196:R197)</f>
        <v>1</v>
      </c>
      <c r="S195" s="324">
        <f t="shared" si="262"/>
        <v>1</v>
      </c>
      <c r="T195" s="324">
        <f t="shared" si="262"/>
        <v>1</v>
      </c>
      <c r="U195" s="324">
        <f t="shared" si="262"/>
        <v>1</v>
      </c>
      <c r="V195" s="324">
        <f t="shared" si="262"/>
        <v>1</v>
      </c>
      <c r="W195" s="324">
        <f t="shared" si="262"/>
        <v>1</v>
      </c>
      <c r="X195" s="324">
        <f t="shared" si="262"/>
        <v>1</v>
      </c>
      <c r="Y195" s="324">
        <f t="shared" si="262"/>
        <v>0</v>
      </c>
      <c r="Z195" s="151">
        <f t="shared" ref="Z195:AU195" si="263">SUBTOTAL(9,Z196:Z197)</f>
        <v>0</v>
      </c>
      <c r="AA195" s="151">
        <f t="shared" si="263"/>
        <v>0</v>
      </c>
      <c r="AB195" s="205">
        <f t="shared" si="263"/>
        <v>0</v>
      </c>
      <c r="AC195" s="151">
        <f t="shared" si="263"/>
        <v>0</v>
      </c>
      <c r="AD195" s="151">
        <f t="shared" si="263"/>
        <v>0</v>
      </c>
      <c r="AE195" s="151">
        <f t="shared" si="263"/>
        <v>0</v>
      </c>
      <c r="AF195" s="151">
        <f t="shared" si="263"/>
        <v>0</v>
      </c>
      <c r="AG195" s="151">
        <f t="shared" si="263"/>
        <v>0</v>
      </c>
      <c r="AH195" s="151">
        <f t="shared" si="263"/>
        <v>0</v>
      </c>
      <c r="AI195" s="151">
        <f t="shared" si="263"/>
        <v>0</v>
      </c>
      <c r="AJ195" s="151">
        <f t="shared" si="263"/>
        <v>0</v>
      </c>
      <c r="AK195" s="151">
        <f t="shared" si="263"/>
        <v>0</v>
      </c>
      <c r="AL195" s="151">
        <f t="shared" si="263"/>
        <v>0</v>
      </c>
      <c r="AM195" s="151">
        <f t="shared" si="263"/>
        <v>0</v>
      </c>
      <c r="AN195" s="151">
        <f t="shared" si="263"/>
        <v>0</v>
      </c>
      <c r="AO195" s="151">
        <f t="shared" si="263"/>
        <v>0</v>
      </c>
      <c r="AP195" s="151">
        <f t="shared" si="263"/>
        <v>0</v>
      </c>
      <c r="AQ195" s="151">
        <f t="shared" si="263"/>
        <v>0</v>
      </c>
      <c r="AR195" s="151">
        <f t="shared" si="263"/>
        <v>0</v>
      </c>
      <c r="AS195" s="151">
        <f t="shared" si="263"/>
        <v>0</v>
      </c>
      <c r="AT195" s="151">
        <f t="shared" si="263"/>
        <v>0</v>
      </c>
      <c r="AU195" s="151">
        <f t="shared" si="263"/>
        <v>0</v>
      </c>
      <c r="AV195" s="209"/>
    </row>
    <row r="196" spans="1:48" outlineLevel="2" x14ac:dyDescent="0.3">
      <c r="A196" s="5" t="s">
        <v>834</v>
      </c>
      <c r="B196" s="219" t="s">
        <v>835</v>
      </c>
      <c r="C196" s="219" t="s">
        <v>722</v>
      </c>
      <c r="D196" s="283" t="s">
        <v>514</v>
      </c>
      <c r="E196" s="316"/>
      <c r="F196" s="284">
        <f>SUM(G196:Y196)</f>
        <v>16</v>
      </c>
      <c r="G196" s="318"/>
      <c r="H196" s="319">
        <v>1</v>
      </c>
      <c r="I196" s="318"/>
      <c r="J196" s="319">
        <v>1</v>
      </c>
      <c r="K196" s="319">
        <v>1</v>
      </c>
      <c r="L196" s="319">
        <v>1</v>
      </c>
      <c r="M196" s="319">
        <v>1</v>
      </c>
      <c r="N196" s="319">
        <v>1</v>
      </c>
      <c r="O196" s="319">
        <v>1</v>
      </c>
      <c r="P196" s="319">
        <v>1</v>
      </c>
      <c r="Q196" s="319">
        <v>1</v>
      </c>
      <c r="R196" s="319">
        <v>1</v>
      </c>
      <c r="S196" s="319">
        <v>1</v>
      </c>
      <c r="T196" s="319">
        <v>1</v>
      </c>
      <c r="U196" s="319">
        <v>1</v>
      </c>
      <c r="V196" s="319">
        <v>1</v>
      </c>
      <c r="W196" s="319">
        <v>1</v>
      </c>
      <c r="X196" s="319">
        <v>1</v>
      </c>
      <c r="Y196" s="319"/>
      <c r="Z196" s="283">
        <f>SUM(AC196:AU196)</f>
        <v>0</v>
      </c>
      <c r="AA196" s="316"/>
      <c r="AB196" s="317"/>
      <c r="AC196" s="283">
        <f t="shared" ref="AC196:AQ197" si="264">$E196*G196</f>
        <v>0</v>
      </c>
      <c r="AD196" s="283">
        <f t="shared" si="264"/>
        <v>0</v>
      </c>
      <c r="AE196" s="283">
        <f t="shared" si="264"/>
        <v>0</v>
      </c>
      <c r="AF196" s="283">
        <f t="shared" si="264"/>
        <v>0</v>
      </c>
      <c r="AG196" s="283">
        <f t="shared" si="264"/>
        <v>0</v>
      </c>
      <c r="AH196" s="283">
        <f t="shared" si="264"/>
        <v>0</v>
      </c>
      <c r="AI196" s="283">
        <f t="shared" si="264"/>
        <v>0</v>
      </c>
      <c r="AJ196" s="283">
        <f t="shared" si="264"/>
        <v>0</v>
      </c>
      <c r="AK196" s="283">
        <f t="shared" si="264"/>
        <v>0</v>
      </c>
      <c r="AL196" s="283">
        <f t="shared" si="264"/>
        <v>0</v>
      </c>
      <c r="AM196" s="283">
        <f t="shared" si="264"/>
        <v>0</v>
      </c>
      <c r="AN196" s="283">
        <f t="shared" si="264"/>
        <v>0</v>
      </c>
      <c r="AO196" s="283">
        <f t="shared" si="264"/>
        <v>0</v>
      </c>
      <c r="AP196" s="283">
        <f t="shared" si="264"/>
        <v>0</v>
      </c>
      <c r="AQ196" s="283">
        <f t="shared" si="264"/>
        <v>0</v>
      </c>
      <c r="AR196" s="283">
        <f t="shared" ref="AR196:AR197" si="265">$E196*V196</f>
        <v>0</v>
      </c>
      <c r="AS196" s="283">
        <f t="shared" ref="AS196:AU197" si="266">$E196*W196</f>
        <v>0</v>
      </c>
      <c r="AT196" s="283">
        <f t="shared" si="266"/>
        <v>0</v>
      </c>
      <c r="AU196" s="283">
        <f t="shared" si="266"/>
        <v>0</v>
      </c>
      <c r="AV196" s="220"/>
    </row>
    <row r="197" spans="1:48" outlineLevel="2" x14ac:dyDescent="0.3">
      <c r="A197" s="5" t="s">
        <v>836</v>
      </c>
      <c r="B197" s="219" t="s">
        <v>837</v>
      </c>
      <c r="C197" s="219"/>
      <c r="D197" s="283" t="s">
        <v>514</v>
      </c>
      <c r="E197" s="316"/>
      <c r="F197" s="284">
        <f>SUM(G197:Y197)</f>
        <v>1</v>
      </c>
      <c r="G197" s="318"/>
      <c r="H197" s="319">
        <v>1</v>
      </c>
      <c r="I197" s="318"/>
      <c r="J197" s="318"/>
      <c r="K197" s="318"/>
      <c r="L197" s="318"/>
      <c r="M197" s="318"/>
      <c r="N197" s="318"/>
      <c r="O197" s="318"/>
      <c r="P197" s="318"/>
      <c r="Q197" s="318"/>
      <c r="R197" s="318"/>
      <c r="S197" s="318"/>
      <c r="T197" s="318"/>
      <c r="U197" s="318"/>
      <c r="V197" s="318"/>
      <c r="W197" s="318"/>
      <c r="X197" s="318"/>
      <c r="Y197" s="318"/>
      <c r="Z197" s="283">
        <f>SUM(AC197:AU197)</f>
        <v>0</v>
      </c>
      <c r="AA197" s="316"/>
      <c r="AB197" s="317"/>
      <c r="AC197" s="283">
        <f t="shared" si="264"/>
        <v>0</v>
      </c>
      <c r="AD197" s="283">
        <f t="shared" si="264"/>
        <v>0</v>
      </c>
      <c r="AE197" s="283">
        <f t="shared" si="264"/>
        <v>0</v>
      </c>
      <c r="AF197" s="283">
        <f t="shared" si="264"/>
        <v>0</v>
      </c>
      <c r="AG197" s="283">
        <f t="shared" si="264"/>
        <v>0</v>
      </c>
      <c r="AH197" s="283">
        <f t="shared" si="264"/>
        <v>0</v>
      </c>
      <c r="AI197" s="283">
        <f t="shared" si="264"/>
        <v>0</v>
      </c>
      <c r="AJ197" s="283">
        <f t="shared" si="264"/>
        <v>0</v>
      </c>
      <c r="AK197" s="283">
        <f t="shared" si="264"/>
        <v>0</v>
      </c>
      <c r="AL197" s="283">
        <f t="shared" si="264"/>
        <v>0</v>
      </c>
      <c r="AM197" s="283">
        <f t="shared" si="264"/>
        <v>0</v>
      </c>
      <c r="AN197" s="283">
        <f t="shared" si="264"/>
        <v>0</v>
      </c>
      <c r="AO197" s="283">
        <f t="shared" si="264"/>
        <v>0</v>
      </c>
      <c r="AP197" s="283">
        <f t="shared" si="264"/>
        <v>0</v>
      </c>
      <c r="AQ197" s="283">
        <f t="shared" si="264"/>
        <v>0</v>
      </c>
      <c r="AR197" s="283">
        <f t="shared" si="265"/>
        <v>0</v>
      </c>
      <c r="AS197" s="283">
        <f t="shared" si="266"/>
        <v>0</v>
      </c>
      <c r="AT197" s="283">
        <f t="shared" si="266"/>
        <v>0</v>
      </c>
      <c r="AU197" s="283">
        <f t="shared" si="266"/>
        <v>0</v>
      </c>
      <c r="AV197" s="220"/>
    </row>
    <row r="198" spans="1:48" ht="6" customHeight="1" x14ac:dyDescent="0.3">
      <c r="A198" s="6"/>
      <c r="B198" s="216"/>
      <c r="C198" s="216"/>
      <c r="D198" s="287"/>
      <c r="E198" s="287"/>
      <c r="F198" s="288"/>
      <c r="G198" s="287"/>
      <c r="H198" s="287"/>
      <c r="I198" s="287"/>
      <c r="J198" s="287"/>
      <c r="K198" s="287"/>
      <c r="L198" s="287"/>
      <c r="M198" s="287"/>
      <c r="N198" s="287"/>
      <c r="O198" s="287"/>
      <c r="P198" s="287"/>
      <c r="Q198" s="287"/>
      <c r="R198" s="287"/>
      <c r="S198" s="287"/>
      <c r="T198" s="287"/>
      <c r="U198" s="287"/>
      <c r="V198" s="287"/>
      <c r="W198" s="287"/>
      <c r="X198" s="287"/>
      <c r="Y198" s="287"/>
      <c r="Z198" s="287"/>
      <c r="AA198" s="287"/>
      <c r="AB198" s="289"/>
      <c r="AC198" s="290"/>
      <c r="AD198" s="290"/>
      <c r="AE198" s="290"/>
      <c r="AF198" s="290"/>
      <c r="AG198" s="290"/>
      <c r="AH198" s="290"/>
      <c r="AI198" s="290"/>
      <c r="AJ198" s="290"/>
      <c r="AK198" s="290"/>
      <c r="AL198" s="290"/>
      <c r="AM198" s="290"/>
      <c r="AN198" s="290"/>
      <c r="AO198" s="290"/>
      <c r="AP198" s="290"/>
      <c r="AQ198" s="290"/>
      <c r="AR198" s="290"/>
      <c r="AS198" s="290"/>
      <c r="AT198" s="290"/>
      <c r="AU198" s="290"/>
      <c r="AV198" s="167"/>
    </row>
  </sheetData>
  <mergeCells count="29">
    <mergeCell ref="A3:A9"/>
    <mergeCell ref="A2:B2"/>
    <mergeCell ref="A1:B1"/>
    <mergeCell ref="AE1:AE2"/>
    <mergeCell ref="Z1:Z2"/>
    <mergeCell ref="B3:C3"/>
    <mergeCell ref="D1:E1"/>
    <mergeCell ref="F1:Y1"/>
    <mergeCell ref="AG1:AG2"/>
    <mergeCell ref="AP1:AP2"/>
    <mergeCell ref="AA1:AA2"/>
    <mergeCell ref="AB1:AB2"/>
    <mergeCell ref="AC1:AC2"/>
    <mergeCell ref="AD1:AD2"/>
    <mergeCell ref="AN1:AN2"/>
    <mergeCell ref="AO1:AO2"/>
    <mergeCell ref="AK1:AK2"/>
    <mergeCell ref="AL1:AL2"/>
    <mergeCell ref="AJ1:AJ2"/>
    <mergeCell ref="AI1:AI2"/>
    <mergeCell ref="AF1:AF2"/>
    <mergeCell ref="AT1:AT2"/>
    <mergeCell ref="AU1:AU2"/>
    <mergeCell ref="AV1:AV2"/>
    <mergeCell ref="AH1:AH2"/>
    <mergeCell ref="AR1:AR2"/>
    <mergeCell ref="AS1:AS2"/>
    <mergeCell ref="AQ1:AQ2"/>
    <mergeCell ref="AM1:AM2"/>
  </mergeCells>
  <phoneticPr fontId="7" type="noConversion"/>
  <pageMargins left="0.23622047244094491" right="0.23622047244094491" top="1.1023622047244095" bottom="1.0629921259842521" header="0.19685039370078741" footer="0.31496062992125984"/>
  <pageSetup paperSize="8" scale="78" fitToHeight="10" orientation="landscape" r:id="rId1"/>
  <headerFooter>
    <oddHeader>&amp;L&amp;"-,Bold"&amp;12TRANSNET PIPELINES  TENDER NUMBER: TPL/2023/07/xxxx/xxxxx/RFP
DESCRIPTION OF THE SERVICES: MAIN AUTOMATION CONTRACT FOR THE INLAND NETWORK AUTOMATION PROJECT
BILL OF QUANTITIES
&amp;D</oddHeader>
    <oddFooter>&amp;L&amp;F   &amp;A&amp;RName: ________________________  Signature: ______________________  Company Stamp
p&amp;P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D2C9-1AD5-411E-BF03-688EB3B71E81}">
  <dimension ref="A1:F29"/>
  <sheetViews>
    <sheetView zoomScale="80" zoomScaleNormal="80" workbookViewId="0">
      <pane xSplit="3" ySplit="1" topLeftCell="D2" activePane="bottomRight" state="frozen"/>
      <selection pane="topRight" activeCell="B30" sqref="B30"/>
      <selection pane="bottomLeft" activeCell="B30" sqref="B30"/>
      <selection pane="bottomRight" activeCell="Q18" sqref="Q18"/>
    </sheetView>
  </sheetViews>
  <sheetFormatPr defaultColWidth="8.88671875" defaultRowHeight="14.4" x14ac:dyDescent="0.3"/>
  <cols>
    <col min="1" max="1" width="5" style="65" customWidth="1"/>
    <col min="2" max="2" width="6" style="78" bestFit="1" customWidth="1"/>
    <col min="3" max="3" width="38.44140625" customWidth="1"/>
    <col min="4" max="4" width="22.5546875" style="79" customWidth="1"/>
    <col min="5" max="5" width="20.44140625" style="79" customWidth="1"/>
    <col min="6" max="6" width="21" customWidth="1"/>
  </cols>
  <sheetData>
    <row r="1" spans="1:6" s="69" customFormat="1" ht="43.2" x14ac:dyDescent="0.3">
      <c r="A1" s="66"/>
      <c r="B1" s="67" t="s">
        <v>838</v>
      </c>
      <c r="C1" s="66" t="s">
        <v>839</v>
      </c>
      <c r="D1" s="68" t="s">
        <v>840</v>
      </c>
      <c r="E1" s="80" t="s">
        <v>841</v>
      </c>
      <c r="F1" s="80" t="s">
        <v>842</v>
      </c>
    </row>
    <row r="2" spans="1:6" ht="15" customHeight="1" x14ac:dyDescent="0.3">
      <c r="A2" s="442" t="s">
        <v>843</v>
      </c>
      <c r="B2" s="70" t="s">
        <v>844</v>
      </c>
      <c r="C2" s="71" t="s">
        <v>845</v>
      </c>
      <c r="D2" s="72">
        <v>0</v>
      </c>
      <c r="E2" s="72"/>
      <c r="F2" s="72"/>
    </row>
    <row r="3" spans="1:6" x14ac:dyDescent="0.3">
      <c r="A3" s="443"/>
      <c r="B3" s="70" t="s">
        <v>846</v>
      </c>
      <c r="C3" s="71" t="s">
        <v>19</v>
      </c>
      <c r="D3" s="72">
        <v>0</v>
      </c>
      <c r="E3" s="72"/>
      <c r="F3" s="72"/>
    </row>
    <row r="4" spans="1:6" x14ac:dyDescent="0.3">
      <c r="A4" s="443"/>
      <c r="B4" s="70" t="s">
        <v>847</v>
      </c>
      <c r="C4" s="71" t="s">
        <v>848</v>
      </c>
      <c r="D4" s="72">
        <v>0</v>
      </c>
      <c r="E4" s="72"/>
      <c r="F4" s="72"/>
    </row>
    <row r="5" spans="1:6" x14ac:dyDescent="0.3">
      <c r="A5" s="443"/>
      <c r="B5" s="70" t="s">
        <v>849</v>
      </c>
      <c r="C5" s="81" t="s">
        <v>850</v>
      </c>
      <c r="D5" s="72">
        <v>0</v>
      </c>
      <c r="E5" s="72"/>
      <c r="F5" s="72"/>
    </row>
    <row r="6" spans="1:6" x14ac:dyDescent="0.3">
      <c r="A6" s="443"/>
      <c r="B6" s="70" t="s">
        <v>851</v>
      </c>
      <c r="C6" s="71" t="s">
        <v>852</v>
      </c>
      <c r="D6" s="72">
        <v>0</v>
      </c>
      <c r="E6" s="72"/>
      <c r="F6" s="72"/>
    </row>
    <row r="7" spans="1:6" x14ac:dyDescent="0.3">
      <c r="A7" s="443"/>
      <c r="B7" s="70" t="s">
        <v>853</v>
      </c>
      <c r="C7" s="71" t="s">
        <v>854</v>
      </c>
      <c r="D7" s="72">
        <v>0</v>
      </c>
      <c r="E7" s="72"/>
      <c r="F7" s="72"/>
    </row>
    <row r="8" spans="1:6" x14ac:dyDescent="0.3">
      <c r="A8" s="443"/>
      <c r="B8" s="70" t="s">
        <v>855</v>
      </c>
      <c r="C8" s="71" t="s">
        <v>856</v>
      </c>
      <c r="D8" s="72">
        <v>0</v>
      </c>
      <c r="E8" s="72"/>
      <c r="F8" s="72"/>
    </row>
    <row r="9" spans="1:6" x14ac:dyDescent="0.3">
      <c r="A9" s="443"/>
      <c r="B9" s="70" t="s">
        <v>857</v>
      </c>
      <c r="C9" s="71" t="s">
        <v>858</v>
      </c>
      <c r="D9" s="72">
        <v>0</v>
      </c>
      <c r="E9" s="72"/>
      <c r="F9" s="72"/>
    </row>
    <row r="10" spans="1:6" x14ac:dyDescent="0.3">
      <c r="A10" s="443"/>
      <c r="B10" s="70" t="s">
        <v>859</v>
      </c>
      <c r="C10" s="71" t="s">
        <v>860</v>
      </c>
      <c r="D10" s="72">
        <v>0</v>
      </c>
      <c r="E10" s="72"/>
      <c r="F10" s="72"/>
    </row>
    <row r="11" spans="1:6" x14ac:dyDescent="0.3">
      <c r="A11" s="443"/>
      <c r="B11" s="70" t="s">
        <v>861</v>
      </c>
      <c r="C11" s="71" t="s">
        <v>862</v>
      </c>
      <c r="D11" s="72">
        <v>0</v>
      </c>
      <c r="E11" s="72"/>
      <c r="F11" s="72"/>
    </row>
    <row r="12" spans="1:6" x14ac:dyDescent="0.3">
      <c r="A12" s="443"/>
      <c r="B12" s="70" t="s">
        <v>863</v>
      </c>
      <c r="C12" s="71" t="s">
        <v>864</v>
      </c>
      <c r="D12" s="72">
        <v>0</v>
      </c>
      <c r="E12" s="72"/>
      <c r="F12" s="72"/>
    </row>
    <row r="13" spans="1:6" x14ac:dyDescent="0.3">
      <c r="A13" s="443"/>
      <c r="B13" s="70" t="s">
        <v>865</v>
      </c>
      <c r="C13" s="71" t="s">
        <v>866</v>
      </c>
      <c r="D13" s="72">
        <v>0</v>
      </c>
      <c r="E13" s="72"/>
      <c r="F13" s="72"/>
    </row>
    <row r="14" spans="1:6" x14ac:dyDescent="0.3">
      <c r="A14" s="444"/>
      <c r="B14" s="70" t="s">
        <v>867</v>
      </c>
      <c r="C14" s="71" t="s">
        <v>868</v>
      </c>
      <c r="D14" s="72">
        <v>0</v>
      </c>
      <c r="E14" s="72"/>
      <c r="F14" s="72"/>
    </row>
    <row r="15" spans="1:6" ht="15" customHeight="1" x14ac:dyDescent="0.3">
      <c r="A15" s="445" t="s">
        <v>869</v>
      </c>
      <c r="B15" s="70" t="s">
        <v>870</v>
      </c>
      <c r="C15" s="71" t="s">
        <v>845</v>
      </c>
      <c r="D15" s="72" t="s">
        <v>27</v>
      </c>
      <c r="E15" s="72">
        <v>0</v>
      </c>
      <c r="F15" s="72">
        <v>0</v>
      </c>
    </row>
    <row r="16" spans="1:6" x14ac:dyDescent="0.3">
      <c r="A16" s="446"/>
      <c r="B16" s="70" t="s">
        <v>871</v>
      </c>
      <c r="C16" s="71" t="s">
        <v>19</v>
      </c>
      <c r="D16" s="72" t="s">
        <v>27</v>
      </c>
      <c r="E16" s="72">
        <v>0</v>
      </c>
      <c r="F16" s="72">
        <v>0</v>
      </c>
    </row>
    <row r="17" spans="1:6" x14ac:dyDescent="0.3">
      <c r="A17" s="446"/>
      <c r="B17" s="70" t="s">
        <v>872</v>
      </c>
      <c r="C17" s="71" t="s">
        <v>848</v>
      </c>
      <c r="D17" s="72" t="s">
        <v>27</v>
      </c>
      <c r="E17" s="73">
        <v>0</v>
      </c>
      <c r="F17" s="73">
        <v>0</v>
      </c>
    </row>
    <row r="18" spans="1:6" x14ac:dyDescent="0.3">
      <c r="A18" s="446"/>
      <c r="B18" s="70" t="s">
        <v>873</v>
      </c>
      <c r="C18" s="81" t="s">
        <v>850</v>
      </c>
      <c r="D18" s="72" t="s">
        <v>27</v>
      </c>
      <c r="E18" s="72">
        <v>0</v>
      </c>
      <c r="F18" s="72">
        <v>0</v>
      </c>
    </row>
    <row r="19" spans="1:6" x14ac:dyDescent="0.3">
      <c r="A19" s="446"/>
      <c r="B19" s="70" t="s">
        <v>874</v>
      </c>
      <c r="C19" s="71" t="s">
        <v>852</v>
      </c>
      <c r="D19" s="72" t="s">
        <v>27</v>
      </c>
      <c r="E19" s="72">
        <v>0</v>
      </c>
      <c r="F19" s="72">
        <v>0</v>
      </c>
    </row>
    <row r="20" spans="1:6" x14ac:dyDescent="0.3">
      <c r="A20" s="446"/>
      <c r="B20" s="70" t="s">
        <v>875</v>
      </c>
      <c r="C20" s="71" t="s">
        <v>854</v>
      </c>
      <c r="D20" s="72" t="s">
        <v>27</v>
      </c>
      <c r="E20" s="72">
        <v>0</v>
      </c>
      <c r="F20" s="72">
        <v>0</v>
      </c>
    </row>
    <row r="21" spans="1:6" x14ac:dyDescent="0.3">
      <c r="A21" s="446"/>
      <c r="B21" s="70" t="s">
        <v>876</v>
      </c>
      <c r="C21" s="71" t="s">
        <v>856</v>
      </c>
      <c r="D21" s="72" t="s">
        <v>27</v>
      </c>
      <c r="E21" s="72">
        <v>0</v>
      </c>
      <c r="F21" s="72">
        <v>0</v>
      </c>
    </row>
    <row r="22" spans="1:6" x14ac:dyDescent="0.3">
      <c r="A22" s="446"/>
      <c r="B22" s="70" t="s">
        <v>877</v>
      </c>
      <c r="C22" s="71" t="s">
        <v>858</v>
      </c>
      <c r="D22" s="72" t="s">
        <v>27</v>
      </c>
      <c r="E22" s="72">
        <v>0</v>
      </c>
      <c r="F22" s="72">
        <v>0</v>
      </c>
    </row>
    <row r="23" spans="1:6" x14ac:dyDescent="0.3">
      <c r="A23" s="446"/>
      <c r="B23" s="70" t="s">
        <v>878</v>
      </c>
      <c r="C23" s="71" t="s">
        <v>860</v>
      </c>
      <c r="D23" s="72" t="s">
        <v>27</v>
      </c>
      <c r="E23" s="72">
        <v>0</v>
      </c>
      <c r="F23" s="72">
        <v>0</v>
      </c>
    </row>
    <row r="24" spans="1:6" x14ac:dyDescent="0.3">
      <c r="A24" s="446"/>
      <c r="B24" s="70" t="s">
        <v>879</v>
      </c>
      <c r="C24" s="71" t="s">
        <v>862</v>
      </c>
      <c r="D24" s="72" t="s">
        <v>27</v>
      </c>
      <c r="E24" s="72">
        <v>0</v>
      </c>
      <c r="F24" s="72">
        <v>0</v>
      </c>
    </row>
    <row r="25" spans="1:6" x14ac:dyDescent="0.3">
      <c r="A25" s="446"/>
      <c r="B25" s="70" t="s">
        <v>880</v>
      </c>
      <c r="C25" s="71" t="s">
        <v>864</v>
      </c>
      <c r="D25" s="72"/>
      <c r="E25" s="72">
        <v>0</v>
      </c>
      <c r="F25" s="72">
        <v>0</v>
      </c>
    </row>
    <row r="26" spans="1:6" x14ac:dyDescent="0.3">
      <c r="A26" s="446"/>
      <c r="B26" s="70" t="s">
        <v>881</v>
      </c>
      <c r="C26" s="71" t="s">
        <v>866</v>
      </c>
      <c r="D26" s="72"/>
      <c r="E26" s="72">
        <v>0</v>
      </c>
      <c r="F26" s="72">
        <v>0</v>
      </c>
    </row>
    <row r="27" spans="1:6" x14ac:dyDescent="0.3">
      <c r="A27" s="447"/>
      <c r="B27" s="70" t="s">
        <v>882</v>
      </c>
      <c r="C27" s="71" t="s">
        <v>868</v>
      </c>
      <c r="D27" s="72"/>
      <c r="E27" s="72">
        <v>0</v>
      </c>
      <c r="F27" s="72">
        <v>0</v>
      </c>
    </row>
    <row r="28" spans="1:6" x14ac:dyDescent="0.3">
      <c r="A28" s="82"/>
      <c r="B28" s="70"/>
      <c r="C28" s="71"/>
      <c r="D28" s="72"/>
      <c r="E28" s="72"/>
      <c r="F28" s="72"/>
    </row>
    <row r="29" spans="1:6" ht="7.95" customHeight="1" x14ac:dyDescent="0.3">
      <c r="A29" s="74"/>
      <c r="B29" s="75"/>
      <c r="C29" s="76"/>
      <c r="D29" s="77"/>
      <c r="E29" s="77"/>
      <c r="F29" s="77"/>
    </row>
  </sheetData>
  <mergeCells count="2">
    <mergeCell ref="A2:A14"/>
    <mergeCell ref="A15:A27"/>
  </mergeCells>
  <phoneticPr fontId="7" type="noConversion"/>
  <pageMargins left="0.43307086614173229" right="0.43307086614173229" top="1.1023622047244095" bottom="1.0629921259842521" header="0.19685039370078741" footer="0.31496062992125984"/>
  <pageSetup paperSize="8" orientation="landscape" r:id="rId1"/>
  <headerFooter>
    <oddHeader>&amp;L&amp;"-,Bold"&amp;12TRANSNET PIPELINES  TENDER NUMBER: TPL/2023/07/xxxx/xxxxx/RFP
DESCRIPTION OF THE SERVICES: MAIN AUTOMATION CONTRACT FOR THE INLAND NETWORK AUTOMATION PROJECT
RFP PRICING SCHEDULE - RATES
&amp;D</oddHeader>
    <oddFooter>&amp;L&amp;F   &amp;A&amp;RName: ________________________  Signature: ______________________  Company Stamp
p&amp;P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3DEF-5B76-4E1E-AF1B-FB00F72D81D3}">
  <dimension ref="A1:V151"/>
  <sheetViews>
    <sheetView workbookViewId="0">
      <selection activeCell="F5" sqref="F5"/>
    </sheetView>
  </sheetViews>
  <sheetFormatPr defaultRowHeight="14.4" outlineLevelCol="2" x14ac:dyDescent="0.3"/>
  <cols>
    <col min="1" max="1" width="68.109375" style="2" customWidth="1"/>
    <col min="2" max="5" width="10.6640625" style="32" customWidth="1" outlineLevel="2"/>
    <col min="6" max="6" width="15.5546875" style="32" customWidth="1" outlineLevel="2"/>
    <col min="7" max="10" width="10.6640625" style="32" customWidth="1" outlineLevel="2"/>
    <col min="11" max="12" width="12.44140625" style="32" customWidth="1" outlineLevel="2"/>
    <col min="13" max="22" width="10.6640625" style="32" customWidth="1" outlineLevel="2"/>
  </cols>
  <sheetData>
    <row r="1" spans="1:22" x14ac:dyDescent="0.3">
      <c r="A1" s="214" t="s">
        <v>883</v>
      </c>
      <c r="B1" s="424" t="s">
        <v>212</v>
      </c>
      <c r="C1" s="424" t="s">
        <v>213</v>
      </c>
      <c r="D1" s="424" t="s">
        <v>214</v>
      </c>
      <c r="E1" s="424" t="s">
        <v>215</v>
      </c>
      <c r="F1" s="424" t="s">
        <v>216</v>
      </c>
      <c r="G1" s="424" t="s">
        <v>217</v>
      </c>
      <c r="H1" s="424" t="s">
        <v>218</v>
      </c>
      <c r="I1" s="424" t="s">
        <v>219</v>
      </c>
      <c r="J1" s="424" t="s">
        <v>220</v>
      </c>
      <c r="K1" s="424" t="s">
        <v>221</v>
      </c>
      <c r="L1" s="424" t="s">
        <v>222</v>
      </c>
      <c r="M1" s="424" t="s">
        <v>223</v>
      </c>
      <c r="N1" s="424" t="s">
        <v>224</v>
      </c>
      <c r="O1" s="424" t="s">
        <v>225</v>
      </c>
      <c r="P1" s="424" t="s">
        <v>226</v>
      </c>
      <c r="Q1" s="424" t="s">
        <v>227</v>
      </c>
      <c r="R1" s="424" t="s">
        <v>228</v>
      </c>
      <c r="S1" s="424" t="s">
        <v>229</v>
      </c>
      <c r="T1" s="424" t="s">
        <v>230</v>
      </c>
      <c r="U1" s="424" t="s">
        <v>231</v>
      </c>
      <c r="V1" s="424" t="s">
        <v>232</v>
      </c>
    </row>
    <row r="2" spans="1:22" ht="33" customHeight="1" x14ac:dyDescent="0.3">
      <c r="A2" s="214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x14ac:dyDescent="0.3">
      <c r="A3" s="216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x14ac:dyDescent="0.3">
      <c r="A4" s="189" t="s">
        <v>81</v>
      </c>
      <c r="B4" s="193" t="s">
        <v>884</v>
      </c>
      <c r="C4" s="193">
        <f t="shared" ref="C4:V4" si="0">SUBTOTAL(9,C5:C19)</f>
        <v>0</v>
      </c>
      <c r="D4" s="193">
        <f t="shared" si="0"/>
        <v>0</v>
      </c>
      <c r="E4" s="193">
        <f t="shared" si="0"/>
        <v>0</v>
      </c>
      <c r="F4" s="192" t="s">
        <v>885</v>
      </c>
      <c r="G4" s="193">
        <f t="shared" si="0"/>
        <v>0</v>
      </c>
      <c r="H4" s="193">
        <f t="shared" si="0"/>
        <v>0</v>
      </c>
      <c r="I4" s="193">
        <f t="shared" si="0"/>
        <v>0</v>
      </c>
      <c r="J4" s="193">
        <f t="shared" si="0"/>
        <v>0</v>
      </c>
      <c r="K4" s="193">
        <f t="shared" si="0"/>
        <v>0</v>
      </c>
      <c r="L4" s="193">
        <f t="shared" si="0"/>
        <v>0</v>
      </c>
      <c r="M4" s="193">
        <f t="shared" si="0"/>
        <v>0</v>
      </c>
      <c r="N4" s="193">
        <f t="shared" si="0"/>
        <v>0</v>
      </c>
      <c r="O4" s="193">
        <f t="shared" si="0"/>
        <v>0</v>
      </c>
      <c r="P4" s="193">
        <f t="shared" si="0"/>
        <v>0</v>
      </c>
      <c r="Q4" s="193">
        <f t="shared" si="0"/>
        <v>0</v>
      </c>
      <c r="R4" s="193">
        <f t="shared" si="0"/>
        <v>0</v>
      </c>
      <c r="S4" s="193">
        <f t="shared" si="0"/>
        <v>0</v>
      </c>
      <c r="T4" s="193">
        <f t="shared" si="0"/>
        <v>0</v>
      </c>
      <c r="U4" s="193">
        <f t="shared" si="0"/>
        <v>0</v>
      </c>
      <c r="V4" s="193">
        <f t="shared" si="0"/>
        <v>0</v>
      </c>
    </row>
    <row r="5" spans="1:22" x14ac:dyDescent="0.3">
      <c r="A5" s="168" t="s">
        <v>440</v>
      </c>
      <c r="B5" s="212">
        <f t="shared" ref="B5:V5" si="1">SUBTOTAL(9,B6:B11)</f>
        <v>0</v>
      </c>
      <c r="C5" s="212">
        <f t="shared" si="1"/>
        <v>0</v>
      </c>
      <c r="D5" s="212">
        <f t="shared" si="1"/>
        <v>0</v>
      </c>
      <c r="E5" s="212">
        <f t="shared" si="1"/>
        <v>0</v>
      </c>
      <c r="F5" s="5" t="s">
        <v>886</v>
      </c>
      <c r="G5" s="212">
        <f t="shared" si="1"/>
        <v>0</v>
      </c>
      <c r="H5" s="212">
        <f t="shared" si="1"/>
        <v>0</v>
      </c>
      <c r="I5" s="212">
        <f t="shared" si="1"/>
        <v>0</v>
      </c>
      <c r="J5" s="212">
        <f t="shared" si="1"/>
        <v>0</v>
      </c>
      <c r="K5" s="212">
        <f t="shared" si="1"/>
        <v>0</v>
      </c>
      <c r="L5" s="212">
        <f t="shared" si="1"/>
        <v>0</v>
      </c>
      <c r="M5" s="212">
        <f t="shared" si="1"/>
        <v>0</v>
      </c>
      <c r="N5" s="212">
        <f t="shared" si="1"/>
        <v>0</v>
      </c>
      <c r="O5" s="212">
        <f t="shared" si="1"/>
        <v>0</v>
      </c>
      <c r="P5" s="212">
        <f t="shared" si="1"/>
        <v>0</v>
      </c>
      <c r="Q5" s="212">
        <f t="shared" si="1"/>
        <v>0</v>
      </c>
      <c r="R5" s="212">
        <f t="shared" si="1"/>
        <v>0</v>
      </c>
      <c r="S5" s="212">
        <f t="shared" si="1"/>
        <v>0</v>
      </c>
      <c r="T5" s="212">
        <f t="shared" si="1"/>
        <v>0</v>
      </c>
      <c r="U5" s="212">
        <f t="shared" si="1"/>
        <v>0</v>
      </c>
      <c r="V5" s="212">
        <f t="shared" si="1"/>
        <v>0</v>
      </c>
    </row>
    <row r="6" spans="1:22" x14ac:dyDescent="0.3">
      <c r="A6" s="169" t="s">
        <v>84</v>
      </c>
      <c r="B6" s="30"/>
      <c r="C6" s="30"/>
      <c r="D6" s="30"/>
      <c r="E6" s="30"/>
      <c r="F6" s="17" t="s">
        <v>887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22" x14ac:dyDescent="0.3">
      <c r="A7" s="169" t="s">
        <v>86</v>
      </c>
      <c r="B7" s="30"/>
      <c r="C7" s="30"/>
      <c r="D7" s="30"/>
      <c r="E7" s="30"/>
      <c r="F7" s="17" t="s">
        <v>888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</row>
    <row r="8" spans="1:22" x14ac:dyDescent="0.3">
      <c r="A8" s="169" t="s">
        <v>87</v>
      </c>
      <c r="B8" s="30"/>
      <c r="C8" s="30"/>
      <c r="D8" s="30"/>
      <c r="E8" s="30"/>
      <c r="F8" s="17" t="s">
        <v>889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</row>
    <row r="9" spans="1:22" x14ac:dyDescent="0.3">
      <c r="A9" s="169" t="s">
        <v>88</v>
      </c>
      <c r="B9" s="30"/>
      <c r="C9" s="30"/>
      <c r="D9" s="30"/>
      <c r="E9" s="30"/>
      <c r="F9" s="17" t="s">
        <v>890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</row>
    <row r="10" spans="1:22" x14ac:dyDescent="0.3">
      <c r="A10" s="169" t="s">
        <v>240</v>
      </c>
      <c r="B10" s="30"/>
      <c r="C10" s="30"/>
      <c r="D10" s="30"/>
      <c r="E10" s="30"/>
      <c r="F10" s="17" t="s">
        <v>891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</row>
    <row r="11" spans="1:22" x14ac:dyDescent="0.3">
      <c r="A11" s="169" t="s">
        <v>90</v>
      </c>
      <c r="B11" s="30"/>
      <c r="C11" s="30"/>
      <c r="D11" s="30"/>
      <c r="E11" s="30"/>
      <c r="F11" s="17" t="s">
        <v>892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pans="1:22" x14ac:dyDescent="0.3">
      <c r="A12" s="168" t="s">
        <v>893</v>
      </c>
      <c r="B12" s="212">
        <f t="shared" ref="B12:V12" si="2">SUBTOTAL(9,B13:B14)</f>
        <v>0</v>
      </c>
      <c r="C12" s="212">
        <f t="shared" si="2"/>
        <v>0</v>
      </c>
      <c r="D12" s="212">
        <f t="shared" si="2"/>
        <v>0</v>
      </c>
      <c r="E12" s="212">
        <f t="shared" si="2"/>
        <v>0</v>
      </c>
      <c r="F12" s="213" t="s">
        <v>894</v>
      </c>
      <c r="G12" s="212">
        <f t="shared" si="2"/>
        <v>0</v>
      </c>
      <c r="H12" s="212">
        <f t="shared" si="2"/>
        <v>0</v>
      </c>
      <c r="I12" s="212">
        <f t="shared" si="2"/>
        <v>0</v>
      </c>
      <c r="J12" s="212">
        <f t="shared" si="2"/>
        <v>0</v>
      </c>
      <c r="K12" s="212">
        <f t="shared" si="2"/>
        <v>0</v>
      </c>
      <c r="L12" s="212">
        <f t="shared" si="2"/>
        <v>0</v>
      </c>
      <c r="M12" s="212">
        <f t="shared" si="2"/>
        <v>0</v>
      </c>
      <c r="N12" s="212">
        <f t="shared" si="2"/>
        <v>0</v>
      </c>
      <c r="O12" s="212">
        <f t="shared" si="2"/>
        <v>0</v>
      </c>
      <c r="P12" s="212">
        <f t="shared" si="2"/>
        <v>0</v>
      </c>
      <c r="Q12" s="212">
        <f t="shared" si="2"/>
        <v>0</v>
      </c>
      <c r="R12" s="212">
        <f t="shared" si="2"/>
        <v>0</v>
      </c>
      <c r="S12" s="212">
        <f t="shared" si="2"/>
        <v>0</v>
      </c>
      <c r="T12" s="212">
        <f t="shared" si="2"/>
        <v>0</v>
      </c>
      <c r="U12" s="212">
        <f t="shared" si="2"/>
        <v>0</v>
      </c>
      <c r="V12" s="212">
        <f t="shared" si="2"/>
        <v>0</v>
      </c>
    </row>
    <row r="13" spans="1:22" x14ac:dyDescent="0.3">
      <c r="A13" s="169" t="s">
        <v>92</v>
      </c>
      <c r="B13" s="30"/>
      <c r="C13" s="30"/>
      <c r="D13" s="30"/>
      <c r="E13" s="30"/>
      <c r="F13" s="17" t="s">
        <v>895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</row>
    <row r="14" spans="1:22" x14ac:dyDescent="0.3">
      <c r="A14" s="169" t="s">
        <v>91</v>
      </c>
      <c r="B14" s="30"/>
      <c r="C14" s="30"/>
      <c r="D14" s="30"/>
      <c r="E14" s="30"/>
      <c r="F14" s="17" t="s">
        <v>896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</row>
    <row r="15" spans="1:22" x14ac:dyDescent="0.3">
      <c r="A15" s="168" t="s">
        <v>897</v>
      </c>
      <c r="B15" s="212">
        <f>SUBTOTAL(9,B16)</f>
        <v>0</v>
      </c>
      <c r="C15" s="212">
        <f>SUBTOTAL(9,C16)</f>
        <v>0</v>
      </c>
      <c r="D15" s="212">
        <f>SUBTOTAL(9,D16)</f>
        <v>0</v>
      </c>
      <c r="E15" s="212">
        <f t="shared" ref="E15:V15" si="3">SUBTOTAL(9,E16)</f>
        <v>0</v>
      </c>
      <c r="F15" s="5" t="s">
        <v>898</v>
      </c>
      <c r="G15" s="212">
        <f t="shared" si="3"/>
        <v>0</v>
      </c>
      <c r="H15" s="212">
        <f t="shared" si="3"/>
        <v>0</v>
      </c>
      <c r="I15" s="212">
        <f t="shared" si="3"/>
        <v>0</v>
      </c>
      <c r="J15" s="212">
        <f t="shared" si="3"/>
        <v>0</v>
      </c>
      <c r="K15" s="212">
        <f t="shared" si="3"/>
        <v>0</v>
      </c>
      <c r="L15" s="212">
        <f t="shared" si="3"/>
        <v>0</v>
      </c>
      <c r="M15" s="212">
        <f t="shared" si="3"/>
        <v>0</v>
      </c>
      <c r="N15" s="212">
        <f t="shared" si="3"/>
        <v>0</v>
      </c>
      <c r="O15" s="212">
        <f t="shared" si="3"/>
        <v>0</v>
      </c>
      <c r="P15" s="212">
        <f t="shared" si="3"/>
        <v>0</v>
      </c>
      <c r="Q15" s="212">
        <f t="shared" si="3"/>
        <v>0</v>
      </c>
      <c r="R15" s="212">
        <f t="shared" si="3"/>
        <v>0</v>
      </c>
      <c r="S15" s="212">
        <f t="shared" si="3"/>
        <v>0</v>
      </c>
      <c r="T15" s="212">
        <f t="shared" si="3"/>
        <v>0</v>
      </c>
      <c r="U15" s="212">
        <f t="shared" si="3"/>
        <v>0</v>
      </c>
      <c r="V15" s="212">
        <f t="shared" si="3"/>
        <v>0</v>
      </c>
    </row>
    <row r="16" spans="1:22" x14ac:dyDescent="0.3">
      <c r="A16" s="169" t="s">
        <v>899</v>
      </c>
      <c r="B16" s="30"/>
      <c r="C16" s="30"/>
      <c r="D16" s="30"/>
      <c r="E16" s="30"/>
      <c r="F16" s="17" t="s">
        <v>900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</row>
    <row r="17" spans="1:22" x14ac:dyDescent="0.3">
      <c r="A17" s="168" t="s">
        <v>241</v>
      </c>
      <c r="B17" s="212">
        <f t="shared" ref="B17:V17" si="4">SUBTOTAL(9,B18:B19)</f>
        <v>0</v>
      </c>
      <c r="C17" s="212">
        <f t="shared" si="4"/>
        <v>0</v>
      </c>
      <c r="D17" s="212">
        <f t="shared" si="4"/>
        <v>0</v>
      </c>
      <c r="E17" s="212">
        <f t="shared" si="4"/>
        <v>0</v>
      </c>
      <c r="F17" s="5" t="s">
        <v>901</v>
      </c>
      <c r="G17" s="212">
        <f t="shared" si="4"/>
        <v>0</v>
      </c>
      <c r="H17" s="212">
        <f t="shared" si="4"/>
        <v>0</v>
      </c>
      <c r="I17" s="212">
        <f t="shared" si="4"/>
        <v>0</v>
      </c>
      <c r="J17" s="212">
        <f t="shared" si="4"/>
        <v>0</v>
      </c>
      <c r="K17" s="212">
        <f t="shared" si="4"/>
        <v>0</v>
      </c>
      <c r="L17" s="212">
        <f t="shared" si="4"/>
        <v>0</v>
      </c>
      <c r="M17" s="212">
        <f t="shared" si="4"/>
        <v>0</v>
      </c>
      <c r="N17" s="212">
        <f t="shared" si="4"/>
        <v>0</v>
      </c>
      <c r="O17" s="212">
        <f t="shared" si="4"/>
        <v>0</v>
      </c>
      <c r="P17" s="212">
        <f t="shared" si="4"/>
        <v>0</v>
      </c>
      <c r="Q17" s="212">
        <f t="shared" si="4"/>
        <v>0</v>
      </c>
      <c r="R17" s="212">
        <f t="shared" si="4"/>
        <v>0</v>
      </c>
      <c r="S17" s="212">
        <f t="shared" si="4"/>
        <v>0</v>
      </c>
      <c r="T17" s="212">
        <f t="shared" si="4"/>
        <v>0</v>
      </c>
      <c r="U17" s="212">
        <f t="shared" si="4"/>
        <v>0</v>
      </c>
      <c r="V17" s="212">
        <f t="shared" si="4"/>
        <v>0</v>
      </c>
    </row>
    <row r="18" spans="1:22" x14ac:dyDescent="0.3">
      <c r="A18" s="169" t="s">
        <v>241</v>
      </c>
      <c r="B18" s="30"/>
      <c r="C18" s="30"/>
      <c r="D18" s="30"/>
      <c r="E18" s="30"/>
      <c r="F18" s="17" t="s">
        <v>902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</row>
    <row r="19" spans="1:22" x14ac:dyDescent="0.3">
      <c r="A19" s="169" t="s">
        <v>243</v>
      </c>
      <c r="B19" s="30"/>
      <c r="C19" s="30"/>
      <c r="D19" s="30"/>
      <c r="E19" s="30"/>
      <c r="F19" s="17" t="s">
        <v>903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</row>
    <row r="20" spans="1:22" x14ac:dyDescent="0.3">
      <c r="A20" s="189" t="s">
        <v>53</v>
      </c>
      <c r="B20" s="193">
        <f t="shared" ref="B20:V20" si="5">SUBTOTAL(9,B21:B57)</f>
        <v>0</v>
      </c>
      <c r="C20" s="193">
        <f t="shared" si="5"/>
        <v>0</v>
      </c>
      <c r="D20" s="193">
        <f t="shared" si="5"/>
        <v>0</v>
      </c>
      <c r="E20" s="193">
        <f t="shared" si="5"/>
        <v>0</v>
      </c>
      <c r="F20" s="192" t="s">
        <v>904</v>
      </c>
      <c r="G20" s="193">
        <f t="shared" si="5"/>
        <v>0</v>
      </c>
      <c r="H20" s="193">
        <f t="shared" si="5"/>
        <v>0</v>
      </c>
      <c r="I20" s="193">
        <f t="shared" si="5"/>
        <v>0</v>
      </c>
      <c r="J20" s="193">
        <f t="shared" si="5"/>
        <v>0</v>
      </c>
      <c r="K20" s="193">
        <f t="shared" si="5"/>
        <v>0</v>
      </c>
      <c r="L20" s="193">
        <f t="shared" si="5"/>
        <v>0</v>
      </c>
      <c r="M20" s="193">
        <f t="shared" si="5"/>
        <v>0</v>
      </c>
      <c r="N20" s="193">
        <f t="shared" si="5"/>
        <v>0</v>
      </c>
      <c r="O20" s="193">
        <f t="shared" si="5"/>
        <v>0</v>
      </c>
      <c r="P20" s="193">
        <f t="shared" si="5"/>
        <v>0</v>
      </c>
      <c r="Q20" s="193">
        <f t="shared" si="5"/>
        <v>0</v>
      </c>
      <c r="R20" s="193">
        <f t="shared" si="5"/>
        <v>0</v>
      </c>
      <c r="S20" s="193">
        <f t="shared" si="5"/>
        <v>0</v>
      </c>
      <c r="T20" s="193">
        <f t="shared" si="5"/>
        <v>0</v>
      </c>
      <c r="U20" s="193">
        <f t="shared" si="5"/>
        <v>0</v>
      </c>
      <c r="V20" s="193">
        <f t="shared" si="5"/>
        <v>0</v>
      </c>
    </row>
    <row r="21" spans="1:22" x14ac:dyDescent="0.3">
      <c r="A21" s="168" t="s">
        <v>245</v>
      </c>
      <c r="B21" s="212">
        <f t="shared" ref="B21:V21" si="6">SUBTOTAL(9,B22:B33)</f>
        <v>0</v>
      </c>
      <c r="C21" s="212">
        <f t="shared" si="6"/>
        <v>0</v>
      </c>
      <c r="D21" s="212">
        <f t="shared" si="6"/>
        <v>0</v>
      </c>
      <c r="E21" s="212">
        <f t="shared" si="6"/>
        <v>0</v>
      </c>
      <c r="F21" s="5" t="s">
        <v>905</v>
      </c>
      <c r="G21" s="212">
        <f t="shared" si="6"/>
        <v>0</v>
      </c>
      <c r="H21" s="212">
        <f t="shared" si="6"/>
        <v>0</v>
      </c>
      <c r="I21" s="212">
        <f t="shared" si="6"/>
        <v>0</v>
      </c>
      <c r="J21" s="212">
        <f t="shared" si="6"/>
        <v>0</v>
      </c>
      <c r="K21" s="212">
        <f t="shared" si="6"/>
        <v>0</v>
      </c>
      <c r="L21" s="212">
        <f t="shared" si="6"/>
        <v>0</v>
      </c>
      <c r="M21" s="212">
        <f t="shared" si="6"/>
        <v>0</v>
      </c>
      <c r="N21" s="212">
        <f t="shared" si="6"/>
        <v>0</v>
      </c>
      <c r="O21" s="212">
        <f t="shared" si="6"/>
        <v>0</v>
      </c>
      <c r="P21" s="212">
        <f t="shared" si="6"/>
        <v>0</v>
      </c>
      <c r="Q21" s="212">
        <f t="shared" si="6"/>
        <v>0</v>
      </c>
      <c r="R21" s="212">
        <f t="shared" si="6"/>
        <v>0</v>
      </c>
      <c r="S21" s="212">
        <f t="shared" si="6"/>
        <v>0</v>
      </c>
      <c r="T21" s="212">
        <f t="shared" si="6"/>
        <v>0</v>
      </c>
      <c r="U21" s="212">
        <f t="shared" si="6"/>
        <v>0</v>
      </c>
      <c r="V21" s="212">
        <f t="shared" si="6"/>
        <v>0</v>
      </c>
    </row>
    <row r="22" spans="1:22" x14ac:dyDescent="0.3">
      <c r="A22" s="169" t="s">
        <v>906</v>
      </c>
      <c r="B22" s="30"/>
      <c r="C22" s="30"/>
      <c r="D22" s="30"/>
      <c r="E22" s="30"/>
      <c r="F22" s="17" t="s">
        <v>907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x14ac:dyDescent="0.3">
      <c r="A23" s="169" t="s">
        <v>908</v>
      </c>
      <c r="B23" s="30"/>
      <c r="C23" s="30"/>
      <c r="D23" s="30"/>
      <c r="E23" s="30"/>
      <c r="F23" s="17" t="s">
        <v>909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x14ac:dyDescent="0.3">
      <c r="A24" s="169" t="s">
        <v>910</v>
      </c>
      <c r="B24" s="30"/>
      <c r="C24" s="30"/>
      <c r="D24" s="30"/>
      <c r="E24" s="30"/>
      <c r="F24" s="17" t="s">
        <v>911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x14ac:dyDescent="0.3">
      <c r="A25" s="169" t="s">
        <v>912</v>
      </c>
      <c r="B25" s="30"/>
      <c r="C25" s="30"/>
      <c r="D25" s="30"/>
      <c r="E25" s="30"/>
      <c r="F25" s="17" t="s">
        <v>913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x14ac:dyDescent="0.3">
      <c r="A26" s="169" t="s">
        <v>914</v>
      </c>
      <c r="B26" s="30"/>
      <c r="C26" s="30"/>
      <c r="D26" s="30"/>
      <c r="E26" s="30"/>
      <c r="F26" s="17" t="s">
        <v>915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x14ac:dyDescent="0.3">
      <c r="A27" s="169" t="s">
        <v>916</v>
      </c>
      <c r="B27" s="30"/>
      <c r="C27" s="30"/>
      <c r="D27" s="30"/>
      <c r="E27" s="30"/>
      <c r="F27" s="17" t="s">
        <v>917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x14ac:dyDescent="0.3">
      <c r="A28" s="169" t="s">
        <v>918</v>
      </c>
      <c r="B28" s="30"/>
      <c r="C28" s="30"/>
      <c r="D28" s="30"/>
      <c r="E28" s="30"/>
      <c r="F28" s="17" t="s">
        <v>919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</row>
    <row r="29" spans="1:22" x14ac:dyDescent="0.3">
      <c r="A29" s="169" t="s">
        <v>920</v>
      </c>
      <c r="B29" s="30"/>
      <c r="C29" s="30"/>
      <c r="D29" s="30"/>
      <c r="E29" s="30"/>
      <c r="F29" s="17" t="s">
        <v>921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x14ac:dyDescent="0.3">
      <c r="A30" s="169" t="s">
        <v>257</v>
      </c>
      <c r="B30" s="30"/>
      <c r="C30" s="30"/>
      <c r="D30" s="30"/>
      <c r="E30" s="30"/>
      <c r="F30" s="17" t="s">
        <v>922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x14ac:dyDescent="0.3">
      <c r="A31" s="169" t="s">
        <v>923</v>
      </c>
      <c r="B31" s="30"/>
      <c r="C31" s="30"/>
      <c r="D31" s="30"/>
      <c r="E31" s="30"/>
      <c r="F31" s="17" t="s">
        <v>924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x14ac:dyDescent="0.3">
      <c r="A32" s="169" t="s">
        <v>925</v>
      </c>
      <c r="B32" s="30"/>
      <c r="C32" s="30"/>
      <c r="D32" s="30"/>
      <c r="E32" s="30"/>
      <c r="F32" s="17" t="s">
        <v>926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x14ac:dyDescent="0.3">
      <c r="A33" s="169" t="s">
        <v>927</v>
      </c>
      <c r="B33" s="30"/>
      <c r="C33" s="30"/>
      <c r="D33" s="30"/>
      <c r="E33" s="30"/>
      <c r="F33" s="17" t="s">
        <v>928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x14ac:dyDescent="0.3">
      <c r="A34" s="168" t="s">
        <v>262</v>
      </c>
      <c r="B34" s="212">
        <f t="shared" ref="B34:V34" si="7">SUBTOTAL(9,B35:B43)</f>
        <v>0</v>
      </c>
      <c r="C34" s="212">
        <f t="shared" si="7"/>
        <v>0</v>
      </c>
      <c r="D34" s="212">
        <f t="shared" si="7"/>
        <v>0</v>
      </c>
      <c r="E34" s="212">
        <f t="shared" si="7"/>
        <v>0</v>
      </c>
      <c r="F34" s="5" t="s">
        <v>929</v>
      </c>
      <c r="G34" s="212">
        <f t="shared" si="7"/>
        <v>0</v>
      </c>
      <c r="H34" s="212">
        <f t="shared" si="7"/>
        <v>0</v>
      </c>
      <c r="I34" s="212">
        <f t="shared" si="7"/>
        <v>0</v>
      </c>
      <c r="J34" s="212">
        <f t="shared" si="7"/>
        <v>0</v>
      </c>
      <c r="K34" s="212">
        <f t="shared" si="7"/>
        <v>0</v>
      </c>
      <c r="L34" s="212">
        <f t="shared" si="7"/>
        <v>0</v>
      </c>
      <c r="M34" s="212">
        <f t="shared" si="7"/>
        <v>0</v>
      </c>
      <c r="N34" s="212">
        <f t="shared" si="7"/>
        <v>0</v>
      </c>
      <c r="O34" s="212">
        <f t="shared" si="7"/>
        <v>0</v>
      </c>
      <c r="P34" s="212">
        <f t="shared" si="7"/>
        <v>0</v>
      </c>
      <c r="Q34" s="212">
        <f t="shared" si="7"/>
        <v>0</v>
      </c>
      <c r="R34" s="212">
        <f t="shared" si="7"/>
        <v>0</v>
      </c>
      <c r="S34" s="212">
        <f t="shared" si="7"/>
        <v>0</v>
      </c>
      <c r="T34" s="212">
        <f t="shared" si="7"/>
        <v>0</v>
      </c>
      <c r="U34" s="212">
        <f t="shared" si="7"/>
        <v>0</v>
      </c>
      <c r="V34" s="212">
        <f t="shared" si="7"/>
        <v>0</v>
      </c>
    </row>
    <row r="35" spans="1:22" x14ac:dyDescent="0.3">
      <c r="A35" s="169" t="s">
        <v>930</v>
      </c>
      <c r="B35" s="30"/>
      <c r="C35" s="30"/>
      <c r="D35" s="30"/>
      <c r="E35" s="30"/>
      <c r="F35" s="17" t="s">
        <v>931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</row>
    <row r="36" spans="1:22" x14ac:dyDescent="0.3">
      <c r="A36" s="169" t="s">
        <v>932</v>
      </c>
      <c r="B36" s="30"/>
      <c r="C36" s="30"/>
      <c r="D36" s="30"/>
      <c r="E36" s="30"/>
      <c r="F36" s="17" t="s">
        <v>933</v>
      </c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spans="1:22" x14ac:dyDescent="0.3">
      <c r="A37" s="169" t="s">
        <v>266</v>
      </c>
      <c r="B37" s="30"/>
      <c r="C37" s="30"/>
      <c r="D37" s="30"/>
      <c r="E37" s="30"/>
      <c r="F37" s="17" t="s">
        <v>934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</row>
    <row r="38" spans="1:22" x14ac:dyDescent="0.3">
      <c r="A38" s="169" t="s">
        <v>918</v>
      </c>
      <c r="B38" s="30"/>
      <c r="C38" s="30"/>
      <c r="D38" s="30"/>
      <c r="E38" s="30"/>
      <c r="F38" s="17" t="s">
        <v>935</v>
      </c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</row>
    <row r="39" spans="1:22" x14ac:dyDescent="0.3">
      <c r="A39" s="169" t="s">
        <v>268</v>
      </c>
      <c r="B39" s="30"/>
      <c r="C39" s="30"/>
      <c r="D39" s="30"/>
      <c r="E39" s="30"/>
      <c r="F39" s="17" t="s">
        <v>936</v>
      </c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</row>
    <row r="40" spans="1:22" x14ac:dyDescent="0.3">
      <c r="A40" s="169" t="s">
        <v>937</v>
      </c>
      <c r="B40" s="30"/>
      <c r="C40" s="30"/>
      <c r="D40" s="30"/>
      <c r="E40" s="30"/>
      <c r="F40" s="17" t="s">
        <v>938</v>
      </c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</row>
    <row r="41" spans="1:22" x14ac:dyDescent="0.3">
      <c r="A41" s="169" t="s">
        <v>939</v>
      </c>
      <c r="B41" s="30"/>
      <c r="C41" s="30"/>
      <c r="D41" s="30"/>
      <c r="E41" s="30"/>
      <c r="F41" s="17" t="s">
        <v>940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</row>
    <row r="42" spans="1:22" x14ac:dyDescent="0.3">
      <c r="A42" s="169" t="s">
        <v>257</v>
      </c>
      <c r="B42" s="30"/>
      <c r="C42" s="30"/>
      <c r="D42" s="30"/>
      <c r="E42" s="30"/>
      <c r="F42" s="17" t="s">
        <v>941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</row>
    <row r="43" spans="1:22" x14ac:dyDescent="0.3">
      <c r="A43" s="169" t="s">
        <v>942</v>
      </c>
      <c r="B43" s="30"/>
      <c r="C43" s="30"/>
      <c r="D43" s="30"/>
      <c r="E43" s="30"/>
      <c r="F43" s="17" t="s">
        <v>943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</row>
    <row r="44" spans="1:22" x14ac:dyDescent="0.3">
      <c r="A44" s="168" t="s">
        <v>274</v>
      </c>
      <c r="B44" s="212">
        <f t="shared" ref="B44:V44" si="8">SUBTOTAL(9,B45:B50)</f>
        <v>0</v>
      </c>
      <c r="C44" s="212">
        <f t="shared" si="8"/>
        <v>0</v>
      </c>
      <c r="D44" s="212">
        <f t="shared" si="8"/>
        <v>0</v>
      </c>
      <c r="E44" s="212">
        <f t="shared" si="8"/>
        <v>0</v>
      </c>
      <c r="F44" s="5" t="s">
        <v>944</v>
      </c>
      <c r="G44" s="212">
        <f t="shared" si="8"/>
        <v>0</v>
      </c>
      <c r="H44" s="212">
        <f t="shared" si="8"/>
        <v>0</v>
      </c>
      <c r="I44" s="212">
        <f t="shared" si="8"/>
        <v>0</v>
      </c>
      <c r="J44" s="212">
        <f t="shared" si="8"/>
        <v>0</v>
      </c>
      <c r="K44" s="212">
        <f t="shared" si="8"/>
        <v>0</v>
      </c>
      <c r="L44" s="212">
        <f t="shared" si="8"/>
        <v>0</v>
      </c>
      <c r="M44" s="212">
        <f t="shared" si="8"/>
        <v>0</v>
      </c>
      <c r="N44" s="212">
        <f t="shared" si="8"/>
        <v>0</v>
      </c>
      <c r="O44" s="212">
        <f t="shared" si="8"/>
        <v>0</v>
      </c>
      <c r="P44" s="212">
        <f t="shared" si="8"/>
        <v>0</v>
      </c>
      <c r="Q44" s="212">
        <f t="shared" si="8"/>
        <v>0</v>
      </c>
      <c r="R44" s="212">
        <f t="shared" si="8"/>
        <v>0</v>
      </c>
      <c r="S44" s="212">
        <f t="shared" si="8"/>
        <v>0</v>
      </c>
      <c r="T44" s="212">
        <f t="shared" si="8"/>
        <v>0</v>
      </c>
      <c r="U44" s="212">
        <f t="shared" si="8"/>
        <v>0</v>
      </c>
      <c r="V44" s="212">
        <f t="shared" si="8"/>
        <v>0</v>
      </c>
    </row>
    <row r="45" spans="1:22" x14ac:dyDescent="0.3">
      <c r="A45" s="169" t="s">
        <v>945</v>
      </c>
      <c r="B45" s="30"/>
      <c r="C45" s="30"/>
      <c r="D45" s="30"/>
      <c r="E45" s="30"/>
      <c r="F45" s="17" t="s">
        <v>946</v>
      </c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</row>
    <row r="46" spans="1:22" x14ac:dyDescent="0.3">
      <c r="A46" s="169" t="s">
        <v>283</v>
      </c>
      <c r="B46" s="30"/>
      <c r="C46" s="30"/>
      <c r="D46" s="30"/>
      <c r="E46" s="30"/>
      <c r="F46" s="17" t="s">
        <v>947</v>
      </c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</row>
    <row r="47" spans="1:22" x14ac:dyDescent="0.3">
      <c r="A47" s="169" t="s">
        <v>948</v>
      </c>
      <c r="B47" s="30"/>
      <c r="C47" s="30"/>
      <c r="D47" s="30"/>
      <c r="E47" s="30"/>
      <c r="F47" s="17" t="s">
        <v>949</v>
      </c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</row>
    <row r="48" spans="1:22" x14ac:dyDescent="0.3">
      <c r="A48" s="169" t="s">
        <v>950</v>
      </c>
      <c r="B48" s="30"/>
      <c r="C48" s="30"/>
      <c r="D48" s="30"/>
      <c r="E48" s="30"/>
      <c r="F48" s="17" t="s">
        <v>951</v>
      </c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</row>
    <row r="49" spans="1:22" x14ac:dyDescent="0.3">
      <c r="A49" s="169" t="s">
        <v>276</v>
      </c>
      <c r="B49" s="30"/>
      <c r="C49" s="30"/>
      <c r="D49" s="30"/>
      <c r="E49" s="30"/>
      <c r="F49" s="17" t="s">
        <v>952</v>
      </c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</row>
    <row r="50" spans="1:22" x14ac:dyDescent="0.3">
      <c r="A50" s="169" t="s">
        <v>953</v>
      </c>
      <c r="B50" s="30"/>
      <c r="C50" s="30"/>
      <c r="D50" s="30"/>
      <c r="E50" s="30"/>
      <c r="F50" s="17" t="s">
        <v>954</v>
      </c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spans="1:22" x14ac:dyDescent="0.3">
      <c r="A51" s="168" t="s">
        <v>280</v>
      </c>
      <c r="B51" s="212">
        <f t="shared" ref="B51:V51" si="9">SUBTOTAL(9,B52:B57)</f>
        <v>0</v>
      </c>
      <c r="C51" s="212">
        <f t="shared" si="9"/>
        <v>0</v>
      </c>
      <c r="D51" s="212">
        <f t="shared" si="9"/>
        <v>0</v>
      </c>
      <c r="E51" s="212">
        <f t="shared" si="9"/>
        <v>0</v>
      </c>
      <c r="F51" s="5" t="s">
        <v>955</v>
      </c>
      <c r="G51" s="212">
        <f t="shared" si="9"/>
        <v>0</v>
      </c>
      <c r="H51" s="212">
        <f t="shared" si="9"/>
        <v>0</v>
      </c>
      <c r="I51" s="212">
        <f t="shared" si="9"/>
        <v>0</v>
      </c>
      <c r="J51" s="212">
        <f t="shared" si="9"/>
        <v>0</v>
      </c>
      <c r="K51" s="212">
        <f t="shared" si="9"/>
        <v>0</v>
      </c>
      <c r="L51" s="212">
        <f t="shared" si="9"/>
        <v>0</v>
      </c>
      <c r="M51" s="212">
        <f t="shared" si="9"/>
        <v>0</v>
      </c>
      <c r="N51" s="212">
        <f t="shared" si="9"/>
        <v>0</v>
      </c>
      <c r="O51" s="212">
        <f t="shared" si="9"/>
        <v>0</v>
      </c>
      <c r="P51" s="212">
        <f t="shared" si="9"/>
        <v>0</v>
      </c>
      <c r="Q51" s="212">
        <f t="shared" si="9"/>
        <v>0</v>
      </c>
      <c r="R51" s="212">
        <f t="shared" si="9"/>
        <v>0</v>
      </c>
      <c r="S51" s="212">
        <f t="shared" si="9"/>
        <v>0</v>
      </c>
      <c r="T51" s="212">
        <f t="shared" si="9"/>
        <v>0</v>
      </c>
      <c r="U51" s="212">
        <f t="shared" si="9"/>
        <v>0</v>
      </c>
      <c r="V51" s="212">
        <f t="shared" si="9"/>
        <v>0</v>
      </c>
    </row>
    <row r="52" spans="1:22" x14ac:dyDescent="0.3">
      <c r="A52" s="169" t="s">
        <v>282</v>
      </c>
      <c r="B52" s="30"/>
      <c r="C52" s="30"/>
      <c r="D52" s="30"/>
      <c r="E52" s="30"/>
      <c r="F52" s="17" t="s">
        <v>956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</row>
    <row r="53" spans="1:22" x14ac:dyDescent="0.3">
      <c r="A53" s="169" t="s">
        <v>283</v>
      </c>
      <c r="B53" s="30"/>
      <c r="C53" s="30"/>
      <c r="D53" s="30"/>
      <c r="E53" s="30"/>
      <c r="F53" s="17" t="s">
        <v>957</v>
      </c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spans="1:22" x14ac:dyDescent="0.3">
      <c r="A54" s="169" t="s">
        <v>266</v>
      </c>
      <c r="B54" s="30"/>
      <c r="C54" s="30"/>
      <c r="D54" s="30"/>
      <c r="E54" s="30"/>
      <c r="F54" s="17" t="s">
        <v>958</v>
      </c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</row>
    <row r="55" spans="1:22" x14ac:dyDescent="0.3">
      <c r="A55" s="169" t="s">
        <v>284</v>
      </c>
      <c r="B55" s="30"/>
      <c r="C55" s="30"/>
      <c r="D55" s="30"/>
      <c r="E55" s="30"/>
      <c r="F55" s="17" t="s">
        <v>959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</row>
    <row r="56" spans="1:22" x14ac:dyDescent="0.3">
      <c r="A56" s="169" t="s">
        <v>285</v>
      </c>
      <c r="B56" s="30"/>
      <c r="C56" s="30"/>
      <c r="D56" s="30"/>
      <c r="E56" s="30"/>
      <c r="F56" s="17" t="s">
        <v>960</v>
      </c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</row>
    <row r="57" spans="1:22" x14ac:dyDescent="0.3">
      <c r="A57" s="169" t="s">
        <v>286</v>
      </c>
      <c r="B57" s="30"/>
      <c r="C57" s="30"/>
      <c r="D57" s="30"/>
      <c r="E57" s="30"/>
      <c r="F57" s="17" t="s">
        <v>961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</row>
    <row r="58" spans="1:22" x14ac:dyDescent="0.3">
      <c r="A58" s="189" t="s">
        <v>962</v>
      </c>
      <c r="B58" s="193">
        <f t="shared" ref="B58:V58" si="10">SUBTOTAL(9,B59:B79)</f>
        <v>0</v>
      </c>
      <c r="C58" s="193">
        <f t="shared" si="10"/>
        <v>0</v>
      </c>
      <c r="D58" s="193">
        <f t="shared" si="10"/>
        <v>0</v>
      </c>
      <c r="E58" s="193">
        <f t="shared" si="10"/>
        <v>0</v>
      </c>
      <c r="F58" s="192" t="s">
        <v>963</v>
      </c>
      <c r="G58" s="193">
        <f t="shared" si="10"/>
        <v>0</v>
      </c>
      <c r="H58" s="193">
        <f t="shared" si="10"/>
        <v>0</v>
      </c>
      <c r="I58" s="193">
        <f t="shared" si="10"/>
        <v>0</v>
      </c>
      <c r="J58" s="193">
        <f t="shared" si="10"/>
        <v>0</v>
      </c>
      <c r="K58" s="193">
        <f t="shared" si="10"/>
        <v>0</v>
      </c>
      <c r="L58" s="193">
        <f t="shared" si="10"/>
        <v>0</v>
      </c>
      <c r="M58" s="193">
        <f t="shared" si="10"/>
        <v>0</v>
      </c>
      <c r="N58" s="193">
        <f t="shared" si="10"/>
        <v>0</v>
      </c>
      <c r="O58" s="193">
        <f t="shared" si="10"/>
        <v>0</v>
      </c>
      <c r="P58" s="193">
        <f t="shared" si="10"/>
        <v>0</v>
      </c>
      <c r="Q58" s="193">
        <f t="shared" si="10"/>
        <v>0</v>
      </c>
      <c r="R58" s="193">
        <f t="shared" si="10"/>
        <v>0</v>
      </c>
      <c r="S58" s="193">
        <f t="shared" si="10"/>
        <v>0</v>
      </c>
      <c r="T58" s="193">
        <f t="shared" si="10"/>
        <v>0</v>
      </c>
      <c r="U58" s="193">
        <f t="shared" si="10"/>
        <v>0</v>
      </c>
      <c r="V58" s="193">
        <f t="shared" si="10"/>
        <v>0</v>
      </c>
    </row>
    <row r="59" spans="1:22" x14ac:dyDescent="0.3">
      <c r="A59" s="168" t="s">
        <v>964</v>
      </c>
      <c r="B59" s="212">
        <f t="shared" ref="B59:V59" si="11">SUBTOTAL(9,B60:B65)</f>
        <v>0</v>
      </c>
      <c r="C59" s="212">
        <f t="shared" si="11"/>
        <v>0</v>
      </c>
      <c r="D59" s="212">
        <f t="shared" si="11"/>
        <v>0</v>
      </c>
      <c r="E59" s="212">
        <f t="shared" si="11"/>
        <v>0</v>
      </c>
      <c r="F59" s="5" t="s">
        <v>965</v>
      </c>
      <c r="G59" s="212">
        <f t="shared" si="11"/>
        <v>0</v>
      </c>
      <c r="H59" s="212">
        <f t="shared" si="11"/>
        <v>0</v>
      </c>
      <c r="I59" s="212">
        <f t="shared" si="11"/>
        <v>0</v>
      </c>
      <c r="J59" s="212">
        <f t="shared" si="11"/>
        <v>0</v>
      </c>
      <c r="K59" s="212">
        <f t="shared" si="11"/>
        <v>0</v>
      </c>
      <c r="L59" s="212">
        <f t="shared" si="11"/>
        <v>0</v>
      </c>
      <c r="M59" s="212">
        <f t="shared" si="11"/>
        <v>0</v>
      </c>
      <c r="N59" s="212">
        <f t="shared" si="11"/>
        <v>0</v>
      </c>
      <c r="O59" s="212">
        <f t="shared" si="11"/>
        <v>0</v>
      </c>
      <c r="P59" s="212">
        <f t="shared" si="11"/>
        <v>0</v>
      </c>
      <c r="Q59" s="212">
        <f t="shared" si="11"/>
        <v>0</v>
      </c>
      <c r="R59" s="212">
        <f t="shared" si="11"/>
        <v>0</v>
      </c>
      <c r="S59" s="212">
        <f t="shared" si="11"/>
        <v>0</v>
      </c>
      <c r="T59" s="212">
        <f t="shared" si="11"/>
        <v>0</v>
      </c>
      <c r="U59" s="212">
        <f t="shared" si="11"/>
        <v>0</v>
      </c>
      <c r="V59" s="212">
        <f t="shared" si="11"/>
        <v>0</v>
      </c>
    </row>
    <row r="60" spans="1:22" x14ac:dyDescent="0.3">
      <c r="A60" s="169" t="s">
        <v>966</v>
      </c>
      <c r="B60" s="30"/>
      <c r="C60" s="30"/>
      <c r="D60" s="30"/>
      <c r="E60" s="30"/>
      <c r="F60" s="17" t="s">
        <v>967</v>
      </c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</row>
    <row r="61" spans="1:22" x14ac:dyDescent="0.3">
      <c r="A61" s="169" t="s">
        <v>968</v>
      </c>
      <c r="B61" s="30"/>
      <c r="C61" s="30"/>
      <c r="D61" s="30"/>
      <c r="E61" s="30"/>
      <c r="F61" s="17" t="s">
        <v>969</v>
      </c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</row>
    <row r="62" spans="1:22" x14ac:dyDescent="0.3">
      <c r="A62" s="169" t="s">
        <v>970</v>
      </c>
      <c r="B62" s="30"/>
      <c r="C62" s="30"/>
      <c r="D62" s="30"/>
      <c r="E62" s="30"/>
      <c r="F62" s="17" t="s">
        <v>971</v>
      </c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</row>
    <row r="63" spans="1:22" x14ac:dyDescent="0.3">
      <c r="A63" s="169" t="s">
        <v>972</v>
      </c>
      <c r="B63" s="30"/>
      <c r="C63" s="30"/>
      <c r="D63" s="30"/>
      <c r="E63" s="30"/>
      <c r="F63" s="17" t="s">
        <v>973</v>
      </c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</row>
    <row r="64" spans="1:22" x14ac:dyDescent="0.3">
      <c r="A64" s="169" t="s">
        <v>974</v>
      </c>
      <c r="B64" s="30"/>
      <c r="C64" s="30"/>
      <c r="D64" s="30"/>
      <c r="E64" s="30"/>
      <c r="F64" s="17" t="s">
        <v>975</v>
      </c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</row>
    <row r="65" spans="1:22" x14ac:dyDescent="0.3">
      <c r="A65" s="169" t="s">
        <v>976</v>
      </c>
      <c r="B65" s="30"/>
      <c r="C65" s="30"/>
      <c r="D65" s="30"/>
      <c r="E65" s="30"/>
      <c r="F65" s="17" t="s">
        <v>977</v>
      </c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</row>
    <row r="66" spans="1:22" x14ac:dyDescent="0.3">
      <c r="A66" s="168" t="s">
        <v>978</v>
      </c>
      <c r="B66" s="212">
        <f t="shared" ref="B66:V66" si="12">SUBTOTAL(9,B67:B69)</f>
        <v>0</v>
      </c>
      <c r="C66" s="212">
        <f t="shared" si="12"/>
        <v>0</v>
      </c>
      <c r="D66" s="212">
        <f t="shared" si="12"/>
        <v>0</v>
      </c>
      <c r="E66" s="212">
        <f t="shared" si="12"/>
        <v>0</v>
      </c>
      <c r="F66" s="5" t="s">
        <v>979</v>
      </c>
      <c r="G66" s="212">
        <f t="shared" si="12"/>
        <v>0</v>
      </c>
      <c r="H66" s="212">
        <f t="shared" si="12"/>
        <v>0</v>
      </c>
      <c r="I66" s="212">
        <f t="shared" si="12"/>
        <v>0</v>
      </c>
      <c r="J66" s="212">
        <f t="shared" si="12"/>
        <v>0</v>
      </c>
      <c r="K66" s="212">
        <f t="shared" si="12"/>
        <v>0</v>
      </c>
      <c r="L66" s="212">
        <f t="shared" si="12"/>
        <v>0</v>
      </c>
      <c r="M66" s="212">
        <f t="shared" si="12"/>
        <v>0</v>
      </c>
      <c r="N66" s="212">
        <f t="shared" si="12"/>
        <v>0</v>
      </c>
      <c r="O66" s="212">
        <f t="shared" si="12"/>
        <v>0</v>
      </c>
      <c r="P66" s="212">
        <f t="shared" si="12"/>
        <v>0</v>
      </c>
      <c r="Q66" s="212">
        <f t="shared" si="12"/>
        <v>0</v>
      </c>
      <c r="R66" s="212">
        <f t="shared" si="12"/>
        <v>0</v>
      </c>
      <c r="S66" s="212">
        <f t="shared" si="12"/>
        <v>0</v>
      </c>
      <c r="T66" s="212">
        <f t="shared" si="12"/>
        <v>0</v>
      </c>
      <c r="U66" s="212">
        <f t="shared" si="12"/>
        <v>0</v>
      </c>
      <c r="V66" s="212">
        <f t="shared" si="12"/>
        <v>0</v>
      </c>
    </row>
    <row r="67" spans="1:22" x14ac:dyDescent="0.3">
      <c r="A67" s="169" t="s">
        <v>980</v>
      </c>
      <c r="B67" s="30"/>
      <c r="C67" s="30"/>
      <c r="D67" s="30"/>
      <c r="E67" s="30"/>
      <c r="F67" s="17" t="s">
        <v>981</v>
      </c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</row>
    <row r="68" spans="1:22" x14ac:dyDescent="0.3">
      <c r="A68" s="169" t="s">
        <v>978</v>
      </c>
      <c r="B68" s="30"/>
      <c r="C68" s="30"/>
      <c r="D68" s="30"/>
      <c r="E68" s="30"/>
      <c r="F68" s="17" t="s">
        <v>982</v>
      </c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</row>
    <row r="69" spans="1:22" x14ac:dyDescent="0.3">
      <c r="A69" s="169" t="s">
        <v>983</v>
      </c>
      <c r="B69" s="30"/>
      <c r="C69" s="30"/>
      <c r="D69" s="30"/>
      <c r="E69" s="30"/>
      <c r="F69" s="17" t="s">
        <v>984</v>
      </c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</row>
    <row r="70" spans="1:22" x14ac:dyDescent="0.3">
      <c r="A70" s="168" t="s">
        <v>985</v>
      </c>
      <c r="B70" s="212">
        <f t="shared" ref="B70:V70" si="13">SUBTOTAL(9,B71:B79)</f>
        <v>0</v>
      </c>
      <c r="C70" s="212">
        <f t="shared" si="13"/>
        <v>0</v>
      </c>
      <c r="D70" s="212">
        <f t="shared" si="13"/>
        <v>0</v>
      </c>
      <c r="E70" s="212">
        <f t="shared" si="13"/>
        <v>0</v>
      </c>
      <c r="F70" s="5" t="s">
        <v>986</v>
      </c>
      <c r="G70" s="212">
        <f t="shared" si="13"/>
        <v>0</v>
      </c>
      <c r="H70" s="212">
        <f t="shared" si="13"/>
        <v>0</v>
      </c>
      <c r="I70" s="212">
        <f t="shared" si="13"/>
        <v>0</v>
      </c>
      <c r="J70" s="212">
        <f t="shared" si="13"/>
        <v>0</v>
      </c>
      <c r="K70" s="212">
        <f t="shared" si="13"/>
        <v>0</v>
      </c>
      <c r="L70" s="212">
        <f t="shared" si="13"/>
        <v>0</v>
      </c>
      <c r="M70" s="212">
        <f t="shared" si="13"/>
        <v>0</v>
      </c>
      <c r="N70" s="212">
        <f t="shared" si="13"/>
        <v>0</v>
      </c>
      <c r="O70" s="212">
        <f t="shared" si="13"/>
        <v>0</v>
      </c>
      <c r="P70" s="212">
        <f t="shared" si="13"/>
        <v>0</v>
      </c>
      <c r="Q70" s="212">
        <f t="shared" si="13"/>
        <v>0</v>
      </c>
      <c r="R70" s="212">
        <f t="shared" si="13"/>
        <v>0</v>
      </c>
      <c r="S70" s="212">
        <f t="shared" si="13"/>
        <v>0</v>
      </c>
      <c r="T70" s="212">
        <f t="shared" si="13"/>
        <v>0</v>
      </c>
      <c r="U70" s="212">
        <f t="shared" si="13"/>
        <v>0</v>
      </c>
      <c r="V70" s="212">
        <f t="shared" si="13"/>
        <v>0</v>
      </c>
    </row>
    <row r="71" spans="1:22" x14ac:dyDescent="0.3">
      <c r="A71" s="169" t="s">
        <v>987</v>
      </c>
      <c r="B71" s="30"/>
      <c r="C71" s="30"/>
      <c r="D71" s="30"/>
      <c r="E71" s="30"/>
      <c r="F71" s="17" t="s">
        <v>988</v>
      </c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</row>
    <row r="72" spans="1:22" x14ac:dyDescent="0.3">
      <c r="A72" s="169" t="s">
        <v>989</v>
      </c>
      <c r="B72" s="30"/>
      <c r="C72" s="30"/>
      <c r="D72" s="30"/>
      <c r="E72" s="30"/>
      <c r="F72" s="17" t="s">
        <v>990</v>
      </c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</row>
    <row r="73" spans="1:22" x14ac:dyDescent="0.3">
      <c r="A73" s="169" t="s">
        <v>991</v>
      </c>
      <c r="B73" s="30"/>
      <c r="C73" s="30"/>
      <c r="D73" s="30"/>
      <c r="E73" s="30"/>
      <c r="F73" s="17" t="s">
        <v>992</v>
      </c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</row>
    <row r="74" spans="1:22" x14ac:dyDescent="0.3">
      <c r="A74" s="169" t="s">
        <v>993</v>
      </c>
      <c r="B74" s="30"/>
      <c r="C74" s="30"/>
      <c r="D74" s="30"/>
      <c r="E74" s="30"/>
      <c r="F74" s="17" t="s">
        <v>994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</row>
    <row r="75" spans="1:22" x14ac:dyDescent="0.3">
      <c r="A75" s="169" t="s">
        <v>995</v>
      </c>
      <c r="B75" s="30"/>
      <c r="C75" s="30"/>
      <c r="D75" s="30"/>
      <c r="E75" s="30"/>
      <c r="F75" s="17" t="s">
        <v>996</v>
      </c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</row>
    <row r="76" spans="1:22" x14ac:dyDescent="0.3">
      <c r="A76" s="169" t="s">
        <v>997</v>
      </c>
      <c r="B76" s="30"/>
      <c r="C76" s="30"/>
      <c r="D76" s="30"/>
      <c r="E76" s="30"/>
      <c r="F76" s="17" t="s">
        <v>998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</row>
    <row r="77" spans="1:22" x14ac:dyDescent="0.3">
      <c r="A77" s="169" t="s">
        <v>999</v>
      </c>
      <c r="B77" s="30"/>
      <c r="C77" s="30"/>
      <c r="D77" s="30"/>
      <c r="E77" s="30"/>
      <c r="F77" s="17" t="s">
        <v>1000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</row>
    <row r="78" spans="1:22" x14ac:dyDescent="0.3">
      <c r="A78" s="169" t="s">
        <v>1001</v>
      </c>
      <c r="B78" s="30"/>
      <c r="C78" s="30"/>
      <c r="D78" s="30"/>
      <c r="E78" s="30"/>
      <c r="F78" s="17" t="s">
        <v>1002</v>
      </c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</row>
    <row r="79" spans="1:22" x14ac:dyDescent="0.3">
      <c r="A79" s="169" t="s">
        <v>1003</v>
      </c>
      <c r="B79" s="30"/>
      <c r="C79" s="30"/>
      <c r="D79" s="30"/>
      <c r="E79" s="30"/>
      <c r="F79" s="17" t="s">
        <v>1004</v>
      </c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</row>
    <row r="80" spans="1:22" x14ac:dyDescent="0.3">
      <c r="A80" s="189" t="s">
        <v>1005</v>
      </c>
      <c r="B80" s="193">
        <f t="shared" ref="B80:V80" si="14">SUBTOTAL(9,B81:B96)</f>
        <v>0</v>
      </c>
      <c r="C80" s="193">
        <f t="shared" si="14"/>
        <v>0</v>
      </c>
      <c r="D80" s="193">
        <f t="shared" si="14"/>
        <v>0</v>
      </c>
      <c r="E80" s="193">
        <f t="shared" si="14"/>
        <v>0</v>
      </c>
      <c r="F80" s="192" t="s">
        <v>1006</v>
      </c>
      <c r="G80" s="193">
        <f t="shared" si="14"/>
        <v>0</v>
      </c>
      <c r="H80" s="193">
        <f t="shared" si="14"/>
        <v>0</v>
      </c>
      <c r="I80" s="193">
        <f t="shared" si="14"/>
        <v>0</v>
      </c>
      <c r="J80" s="193">
        <f t="shared" si="14"/>
        <v>0</v>
      </c>
      <c r="K80" s="193">
        <f t="shared" si="14"/>
        <v>0</v>
      </c>
      <c r="L80" s="193">
        <f t="shared" si="14"/>
        <v>0</v>
      </c>
      <c r="M80" s="193">
        <f t="shared" si="14"/>
        <v>0</v>
      </c>
      <c r="N80" s="193">
        <f t="shared" si="14"/>
        <v>0</v>
      </c>
      <c r="O80" s="193">
        <f t="shared" si="14"/>
        <v>0</v>
      </c>
      <c r="P80" s="193">
        <f t="shared" si="14"/>
        <v>0</v>
      </c>
      <c r="Q80" s="193">
        <f t="shared" si="14"/>
        <v>0</v>
      </c>
      <c r="R80" s="193">
        <f t="shared" si="14"/>
        <v>0</v>
      </c>
      <c r="S80" s="193">
        <f t="shared" si="14"/>
        <v>0</v>
      </c>
      <c r="T80" s="193">
        <f t="shared" si="14"/>
        <v>0</v>
      </c>
      <c r="U80" s="193">
        <f t="shared" si="14"/>
        <v>0</v>
      </c>
      <c r="V80" s="193">
        <f t="shared" si="14"/>
        <v>0</v>
      </c>
    </row>
    <row r="81" spans="1:22" x14ac:dyDescent="0.3">
      <c r="A81" s="168" t="s">
        <v>1007</v>
      </c>
      <c r="B81" s="212">
        <f t="shared" ref="B81:V81" si="15">SUBTOTAL(9,B82:B88)</f>
        <v>0</v>
      </c>
      <c r="C81" s="212">
        <f t="shared" si="15"/>
        <v>0</v>
      </c>
      <c r="D81" s="212">
        <f t="shared" si="15"/>
        <v>0</v>
      </c>
      <c r="E81" s="212">
        <f t="shared" si="15"/>
        <v>0</v>
      </c>
      <c r="F81" s="5" t="s">
        <v>1008</v>
      </c>
      <c r="G81" s="212">
        <f t="shared" si="15"/>
        <v>0</v>
      </c>
      <c r="H81" s="212">
        <f t="shared" si="15"/>
        <v>0</v>
      </c>
      <c r="I81" s="212">
        <f t="shared" si="15"/>
        <v>0</v>
      </c>
      <c r="J81" s="212">
        <f t="shared" si="15"/>
        <v>0</v>
      </c>
      <c r="K81" s="212">
        <f t="shared" si="15"/>
        <v>0</v>
      </c>
      <c r="L81" s="212">
        <f t="shared" si="15"/>
        <v>0</v>
      </c>
      <c r="M81" s="212">
        <f t="shared" si="15"/>
        <v>0</v>
      </c>
      <c r="N81" s="212">
        <f t="shared" si="15"/>
        <v>0</v>
      </c>
      <c r="O81" s="212">
        <f t="shared" si="15"/>
        <v>0</v>
      </c>
      <c r="P81" s="212">
        <f t="shared" si="15"/>
        <v>0</v>
      </c>
      <c r="Q81" s="212">
        <f t="shared" si="15"/>
        <v>0</v>
      </c>
      <c r="R81" s="212">
        <f t="shared" si="15"/>
        <v>0</v>
      </c>
      <c r="S81" s="212">
        <f t="shared" si="15"/>
        <v>0</v>
      </c>
      <c r="T81" s="212">
        <f t="shared" si="15"/>
        <v>0</v>
      </c>
      <c r="U81" s="212">
        <f t="shared" si="15"/>
        <v>0</v>
      </c>
      <c r="V81" s="212">
        <f t="shared" si="15"/>
        <v>0</v>
      </c>
    </row>
    <row r="82" spans="1:22" x14ac:dyDescent="0.3">
      <c r="A82" s="169" t="s">
        <v>1009</v>
      </c>
      <c r="B82" s="30"/>
      <c r="C82" s="30"/>
      <c r="D82" s="30"/>
      <c r="E82" s="30"/>
      <c r="F82" s="17" t="s">
        <v>1010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</row>
    <row r="83" spans="1:22" x14ac:dyDescent="0.3">
      <c r="A83" s="169" t="s">
        <v>1011</v>
      </c>
      <c r="B83" s="30"/>
      <c r="C83" s="30"/>
      <c r="D83" s="30"/>
      <c r="E83" s="30"/>
      <c r="F83" s="17" t="s">
        <v>1012</v>
      </c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</row>
    <row r="84" spans="1:22" x14ac:dyDescent="0.3">
      <c r="A84" s="169" t="s">
        <v>1013</v>
      </c>
      <c r="B84" s="30"/>
      <c r="C84" s="30"/>
      <c r="D84" s="30"/>
      <c r="E84" s="30"/>
      <c r="F84" s="17" t="s">
        <v>1014</v>
      </c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</row>
    <row r="85" spans="1:22" x14ac:dyDescent="0.3">
      <c r="A85" s="169" t="s">
        <v>1015</v>
      </c>
      <c r="B85" s="30"/>
      <c r="C85" s="30"/>
      <c r="D85" s="30"/>
      <c r="E85" s="30"/>
      <c r="F85" s="17" t="s">
        <v>1016</v>
      </c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</row>
    <row r="86" spans="1:22" x14ac:dyDescent="0.3">
      <c r="A86" s="169" t="s">
        <v>1017</v>
      </c>
      <c r="B86" s="30"/>
      <c r="C86" s="30"/>
      <c r="D86" s="30"/>
      <c r="E86" s="30"/>
      <c r="F86" s="17" t="s">
        <v>1018</v>
      </c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</row>
    <row r="87" spans="1:22" x14ac:dyDescent="0.3">
      <c r="A87" s="169" t="s">
        <v>290</v>
      </c>
      <c r="B87" s="30"/>
      <c r="C87" s="30"/>
      <c r="D87" s="30"/>
      <c r="E87" s="30"/>
      <c r="F87" s="17" t="s">
        <v>1019</v>
      </c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</row>
    <row r="88" spans="1:22" x14ac:dyDescent="0.3">
      <c r="A88" s="169" t="s">
        <v>193</v>
      </c>
      <c r="B88" s="30"/>
      <c r="C88" s="30"/>
      <c r="D88" s="30"/>
      <c r="E88" s="30"/>
      <c r="F88" s="17" t="s">
        <v>1020</v>
      </c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</row>
    <row r="89" spans="1:22" x14ac:dyDescent="0.3">
      <c r="A89" s="168" t="s">
        <v>1021</v>
      </c>
      <c r="B89" s="212">
        <f t="shared" ref="B89:V89" si="16">SUBTOTAL(9,B90:B94)</f>
        <v>0</v>
      </c>
      <c r="C89" s="212">
        <f t="shared" si="16"/>
        <v>0</v>
      </c>
      <c r="D89" s="212">
        <f t="shared" si="16"/>
        <v>0</v>
      </c>
      <c r="E89" s="212">
        <f t="shared" si="16"/>
        <v>0</v>
      </c>
      <c r="F89" s="5" t="s">
        <v>1022</v>
      </c>
      <c r="G89" s="212">
        <f t="shared" si="16"/>
        <v>0</v>
      </c>
      <c r="H89" s="212">
        <f t="shared" si="16"/>
        <v>0</v>
      </c>
      <c r="I89" s="212">
        <f t="shared" si="16"/>
        <v>0</v>
      </c>
      <c r="J89" s="212">
        <f t="shared" si="16"/>
        <v>0</v>
      </c>
      <c r="K89" s="212">
        <f t="shared" si="16"/>
        <v>0</v>
      </c>
      <c r="L89" s="212">
        <f t="shared" si="16"/>
        <v>0</v>
      </c>
      <c r="M89" s="212">
        <f t="shared" si="16"/>
        <v>0</v>
      </c>
      <c r="N89" s="212">
        <f t="shared" si="16"/>
        <v>0</v>
      </c>
      <c r="O89" s="212">
        <f t="shared" si="16"/>
        <v>0</v>
      </c>
      <c r="P89" s="212">
        <f t="shared" si="16"/>
        <v>0</v>
      </c>
      <c r="Q89" s="212">
        <f t="shared" si="16"/>
        <v>0</v>
      </c>
      <c r="R89" s="212">
        <f t="shared" si="16"/>
        <v>0</v>
      </c>
      <c r="S89" s="212">
        <f t="shared" si="16"/>
        <v>0</v>
      </c>
      <c r="T89" s="212">
        <f t="shared" si="16"/>
        <v>0</v>
      </c>
      <c r="U89" s="212">
        <f t="shared" si="16"/>
        <v>0</v>
      </c>
      <c r="V89" s="212">
        <f t="shared" si="16"/>
        <v>0</v>
      </c>
    </row>
    <row r="90" spans="1:22" x14ac:dyDescent="0.3">
      <c r="A90" s="169" t="s">
        <v>1023</v>
      </c>
      <c r="B90" s="30"/>
      <c r="C90" s="30"/>
      <c r="D90" s="30"/>
      <c r="E90" s="30"/>
      <c r="F90" s="17" t="s">
        <v>1024</v>
      </c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</row>
    <row r="91" spans="1:22" x14ac:dyDescent="0.3">
      <c r="A91" s="169" t="s">
        <v>1025</v>
      </c>
      <c r="B91" s="30"/>
      <c r="C91" s="30"/>
      <c r="D91" s="30"/>
      <c r="E91" s="30"/>
      <c r="F91" s="17" t="s">
        <v>1026</v>
      </c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</row>
    <row r="92" spans="1:22" x14ac:dyDescent="0.3">
      <c r="A92" s="169" t="s">
        <v>1027</v>
      </c>
      <c r="B92" s="30"/>
      <c r="C92" s="30"/>
      <c r="D92" s="30"/>
      <c r="E92" s="30"/>
      <c r="F92" s="17" t="s">
        <v>1028</v>
      </c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</row>
    <row r="93" spans="1:22" x14ac:dyDescent="0.3">
      <c r="A93" s="169" t="s">
        <v>1029</v>
      </c>
      <c r="B93" s="30"/>
      <c r="C93" s="30"/>
      <c r="D93" s="30"/>
      <c r="E93" s="30"/>
      <c r="F93" s="17" t="s">
        <v>1030</v>
      </c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</row>
    <row r="94" spans="1:22" x14ac:dyDescent="0.3">
      <c r="A94" s="169" t="s">
        <v>1031</v>
      </c>
      <c r="B94" s="30"/>
      <c r="C94" s="30"/>
      <c r="D94" s="30"/>
      <c r="E94" s="30"/>
      <c r="F94" s="17" t="s">
        <v>1032</v>
      </c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</row>
    <row r="95" spans="1:22" x14ac:dyDescent="0.3">
      <c r="A95" s="168" t="s">
        <v>1033</v>
      </c>
      <c r="B95" s="212">
        <f t="shared" ref="B95:V95" si="17">SUBTOTAL(9,B96)</f>
        <v>0</v>
      </c>
      <c r="C95" s="212">
        <f t="shared" si="17"/>
        <v>0</v>
      </c>
      <c r="D95" s="212">
        <f t="shared" si="17"/>
        <v>0</v>
      </c>
      <c r="E95" s="212">
        <f t="shared" si="17"/>
        <v>0</v>
      </c>
      <c r="F95" s="5" t="s">
        <v>1034</v>
      </c>
      <c r="G95" s="212">
        <f t="shared" si="17"/>
        <v>0</v>
      </c>
      <c r="H95" s="212">
        <f t="shared" si="17"/>
        <v>0</v>
      </c>
      <c r="I95" s="212">
        <f t="shared" si="17"/>
        <v>0</v>
      </c>
      <c r="J95" s="212">
        <f t="shared" si="17"/>
        <v>0</v>
      </c>
      <c r="K95" s="212">
        <f t="shared" si="17"/>
        <v>0</v>
      </c>
      <c r="L95" s="212">
        <f t="shared" si="17"/>
        <v>0</v>
      </c>
      <c r="M95" s="212">
        <f t="shared" si="17"/>
        <v>0</v>
      </c>
      <c r="N95" s="212">
        <f t="shared" si="17"/>
        <v>0</v>
      </c>
      <c r="O95" s="212">
        <f t="shared" si="17"/>
        <v>0</v>
      </c>
      <c r="P95" s="212">
        <f t="shared" si="17"/>
        <v>0</v>
      </c>
      <c r="Q95" s="212">
        <f t="shared" si="17"/>
        <v>0</v>
      </c>
      <c r="R95" s="212">
        <f t="shared" si="17"/>
        <v>0</v>
      </c>
      <c r="S95" s="212">
        <f t="shared" si="17"/>
        <v>0</v>
      </c>
      <c r="T95" s="212">
        <f t="shared" si="17"/>
        <v>0</v>
      </c>
      <c r="U95" s="212">
        <f t="shared" si="17"/>
        <v>0</v>
      </c>
      <c r="V95" s="212">
        <f t="shared" si="17"/>
        <v>0</v>
      </c>
    </row>
    <row r="96" spans="1:22" x14ac:dyDescent="0.3">
      <c r="A96" s="169" t="s">
        <v>1033</v>
      </c>
      <c r="B96" s="30"/>
      <c r="C96" s="30"/>
      <c r="D96" s="30"/>
      <c r="E96" s="30"/>
      <c r="F96" s="17" t="s">
        <v>1035</v>
      </c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</row>
    <row r="97" spans="1:22" x14ac:dyDescent="0.3">
      <c r="A97" s="189" t="s">
        <v>1036</v>
      </c>
      <c r="B97" s="193">
        <f t="shared" ref="B97:V97" si="18">SUBTOTAL(9,B98:B116)</f>
        <v>0</v>
      </c>
      <c r="C97" s="193">
        <f t="shared" si="18"/>
        <v>0</v>
      </c>
      <c r="D97" s="193">
        <f t="shared" si="18"/>
        <v>0</v>
      </c>
      <c r="E97" s="193">
        <f t="shared" si="18"/>
        <v>0</v>
      </c>
      <c r="F97" s="192" t="s">
        <v>1037</v>
      </c>
      <c r="G97" s="193">
        <f t="shared" si="18"/>
        <v>0</v>
      </c>
      <c r="H97" s="193">
        <f t="shared" si="18"/>
        <v>0</v>
      </c>
      <c r="I97" s="193">
        <f t="shared" si="18"/>
        <v>0</v>
      </c>
      <c r="J97" s="193">
        <f t="shared" si="18"/>
        <v>0</v>
      </c>
      <c r="K97" s="193">
        <f t="shared" si="18"/>
        <v>0</v>
      </c>
      <c r="L97" s="193">
        <f t="shared" si="18"/>
        <v>0</v>
      </c>
      <c r="M97" s="193">
        <f t="shared" si="18"/>
        <v>0</v>
      </c>
      <c r="N97" s="193">
        <f t="shared" si="18"/>
        <v>0</v>
      </c>
      <c r="O97" s="193">
        <f t="shared" si="18"/>
        <v>0</v>
      </c>
      <c r="P97" s="193">
        <f t="shared" si="18"/>
        <v>0</v>
      </c>
      <c r="Q97" s="193">
        <f t="shared" si="18"/>
        <v>0</v>
      </c>
      <c r="R97" s="193">
        <f t="shared" si="18"/>
        <v>0</v>
      </c>
      <c r="S97" s="193">
        <f t="shared" si="18"/>
        <v>0</v>
      </c>
      <c r="T97" s="193">
        <f t="shared" si="18"/>
        <v>0</v>
      </c>
      <c r="U97" s="193">
        <f t="shared" si="18"/>
        <v>0</v>
      </c>
      <c r="V97" s="193">
        <f t="shared" si="18"/>
        <v>0</v>
      </c>
    </row>
    <row r="98" spans="1:22" x14ac:dyDescent="0.3">
      <c r="A98" s="168" t="s">
        <v>1038</v>
      </c>
      <c r="B98" s="212">
        <f t="shared" ref="B98:V98" si="19">SUBTOTAL(9,B99)</f>
        <v>0</v>
      </c>
      <c r="C98" s="212">
        <f t="shared" si="19"/>
        <v>0</v>
      </c>
      <c r="D98" s="212">
        <f t="shared" si="19"/>
        <v>0</v>
      </c>
      <c r="E98" s="212">
        <f t="shared" si="19"/>
        <v>0</v>
      </c>
      <c r="F98" s="5" t="s">
        <v>1039</v>
      </c>
      <c r="G98" s="212">
        <f t="shared" si="19"/>
        <v>0</v>
      </c>
      <c r="H98" s="212">
        <f t="shared" si="19"/>
        <v>0</v>
      </c>
      <c r="I98" s="212">
        <f t="shared" si="19"/>
        <v>0</v>
      </c>
      <c r="J98" s="212">
        <f t="shared" si="19"/>
        <v>0</v>
      </c>
      <c r="K98" s="212">
        <f t="shared" si="19"/>
        <v>0</v>
      </c>
      <c r="L98" s="212">
        <f t="shared" si="19"/>
        <v>0</v>
      </c>
      <c r="M98" s="212">
        <f t="shared" si="19"/>
        <v>0</v>
      </c>
      <c r="N98" s="212">
        <f t="shared" si="19"/>
        <v>0</v>
      </c>
      <c r="O98" s="212">
        <f t="shared" si="19"/>
        <v>0</v>
      </c>
      <c r="P98" s="212">
        <f t="shared" si="19"/>
        <v>0</v>
      </c>
      <c r="Q98" s="212">
        <f t="shared" si="19"/>
        <v>0</v>
      </c>
      <c r="R98" s="212">
        <f t="shared" si="19"/>
        <v>0</v>
      </c>
      <c r="S98" s="212">
        <f t="shared" si="19"/>
        <v>0</v>
      </c>
      <c r="T98" s="212">
        <f t="shared" si="19"/>
        <v>0</v>
      </c>
      <c r="U98" s="212">
        <f t="shared" si="19"/>
        <v>0</v>
      </c>
      <c r="V98" s="212">
        <f t="shared" si="19"/>
        <v>0</v>
      </c>
    </row>
    <row r="99" spans="1:22" x14ac:dyDescent="0.3">
      <c r="A99" s="169" t="s">
        <v>1040</v>
      </c>
      <c r="B99" s="30"/>
      <c r="C99" s="30"/>
      <c r="D99" s="30"/>
      <c r="E99" s="30"/>
      <c r="F99" s="17" t="s">
        <v>1041</v>
      </c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</row>
    <row r="100" spans="1:22" x14ac:dyDescent="0.3">
      <c r="A100" s="168" t="s">
        <v>1042</v>
      </c>
      <c r="B100" s="212">
        <f t="shared" ref="B100:V100" si="20">SUBTOTAL(9,B101:B106)</f>
        <v>0</v>
      </c>
      <c r="C100" s="212">
        <f t="shared" si="20"/>
        <v>0</v>
      </c>
      <c r="D100" s="212">
        <f t="shared" si="20"/>
        <v>0</v>
      </c>
      <c r="E100" s="212">
        <f t="shared" si="20"/>
        <v>0</v>
      </c>
      <c r="F100" s="5" t="s">
        <v>1043</v>
      </c>
      <c r="G100" s="212">
        <f t="shared" si="20"/>
        <v>0</v>
      </c>
      <c r="H100" s="212">
        <f t="shared" si="20"/>
        <v>0</v>
      </c>
      <c r="I100" s="212">
        <f t="shared" si="20"/>
        <v>0</v>
      </c>
      <c r="J100" s="212">
        <f t="shared" si="20"/>
        <v>0</v>
      </c>
      <c r="K100" s="212">
        <f t="shared" si="20"/>
        <v>0</v>
      </c>
      <c r="L100" s="212">
        <f t="shared" si="20"/>
        <v>0</v>
      </c>
      <c r="M100" s="212">
        <f t="shared" si="20"/>
        <v>0</v>
      </c>
      <c r="N100" s="212">
        <f t="shared" si="20"/>
        <v>0</v>
      </c>
      <c r="O100" s="212">
        <f t="shared" si="20"/>
        <v>0</v>
      </c>
      <c r="P100" s="212">
        <f t="shared" si="20"/>
        <v>0</v>
      </c>
      <c r="Q100" s="212">
        <f t="shared" si="20"/>
        <v>0</v>
      </c>
      <c r="R100" s="212">
        <f t="shared" si="20"/>
        <v>0</v>
      </c>
      <c r="S100" s="212">
        <f t="shared" si="20"/>
        <v>0</v>
      </c>
      <c r="T100" s="212">
        <f t="shared" si="20"/>
        <v>0</v>
      </c>
      <c r="U100" s="212">
        <f t="shared" si="20"/>
        <v>0</v>
      </c>
      <c r="V100" s="212">
        <f t="shared" si="20"/>
        <v>0</v>
      </c>
    </row>
    <row r="101" spans="1:22" x14ac:dyDescent="0.3">
      <c r="A101" s="169" t="s">
        <v>1044</v>
      </c>
      <c r="B101" s="30"/>
      <c r="C101" s="30"/>
      <c r="D101" s="30"/>
      <c r="E101" s="30"/>
      <c r="F101" s="17" t="s">
        <v>1045</v>
      </c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</row>
    <row r="102" spans="1:22" x14ac:dyDescent="0.3">
      <c r="A102" s="169" t="s">
        <v>1046</v>
      </c>
      <c r="B102" s="30"/>
      <c r="C102" s="30"/>
      <c r="D102" s="30"/>
      <c r="E102" s="30"/>
      <c r="F102" s="17" t="s">
        <v>1047</v>
      </c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</row>
    <row r="103" spans="1:22" x14ac:dyDescent="0.3">
      <c r="A103" s="169" t="s">
        <v>1048</v>
      </c>
      <c r="B103" s="30"/>
      <c r="C103" s="30"/>
      <c r="D103" s="30"/>
      <c r="E103" s="30"/>
      <c r="F103" s="17" t="s">
        <v>1049</v>
      </c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</row>
    <row r="104" spans="1:22" x14ac:dyDescent="0.3">
      <c r="A104" s="222" t="s">
        <v>1050</v>
      </c>
      <c r="B104" s="30"/>
      <c r="C104" s="30"/>
      <c r="D104" s="30"/>
      <c r="E104" s="30"/>
      <c r="F104" s="17" t="s">
        <v>1051</v>
      </c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</row>
    <row r="105" spans="1:22" x14ac:dyDescent="0.3">
      <c r="A105" s="222" t="s">
        <v>1052</v>
      </c>
      <c r="B105" s="30"/>
      <c r="C105" s="30"/>
      <c r="D105" s="30"/>
      <c r="E105" s="30"/>
      <c r="F105" s="17" t="s">
        <v>1053</v>
      </c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</row>
    <row r="106" spans="1:22" x14ac:dyDescent="0.3">
      <c r="A106" s="222" t="s">
        <v>299</v>
      </c>
      <c r="B106" s="30"/>
      <c r="C106" s="30"/>
      <c r="D106" s="30"/>
      <c r="E106" s="30"/>
      <c r="F106" s="17" t="s">
        <v>1054</v>
      </c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</row>
    <row r="107" spans="1:22" x14ac:dyDescent="0.3">
      <c r="A107" s="168" t="s">
        <v>1055</v>
      </c>
      <c r="B107" s="212">
        <f t="shared" ref="B107:V107" si="21">SUBTOTAL(9,B108:B110)</f>
        <v>0</v>
      </c>
      <c r="C107" s="212">
        <f t="shared" si="21"/>
        <v>0</v>
      </c>
      <c r="D107" s="212">
        <f t="shared" si="21"/>
        <v>0</v>
      </c>
      <c r="E107" s="212">
        <f t="shared" si="21"/>
        <v>0</v>
      </c>
      <c r="F107" s="5" t="s">
        <v>1056</v>
      </c>
      <c r="G107" s="212">
        <f t="shared" si="21"/>
        <v>0</v>
      </c>
      <c r="H107" s="212">
        <f t="shared" si="21"/>
        <v>0</v>
      </c>
      <c r="I107" s="212">
        <f t="shared" si="21"/>
        <v>0</v>
      </c>
      <c r="J107" s="212">
        <f t="shared" si="21"/>
        <v>0</v>
      </c>
      <c r="K107" s="212">
        <f t="shared" si="21"/>
        <v>0</v>
      </c>
      <c r="L107" s="212">
        <f t="shared" si="21"/>
        <v>0</v>
      </c>
      <c r="M107" s="212">
        <f t="shared" si="21"/>
        <v>0</v>
      </c>
      <c r="N107" s="212">
        <f t="shared" si="21"/>
        <v>0</v>
      </c>
      <c r="O107" s="212">
        <f t="shared" si="21"/>
        <v>0</v>
      </c>
      <c r="P107" s="212">
        <f t="shared" si="21"/>
        <v>0</v>
      </c>
      <c r="Q107" s="212">
        <f t="shared" si="21"/>
        <v>0</v>
      </c>
      <c r="R107" s="212">
        <f t="shared" si="21"/>
        <v>0</v>
      </c>
      <c r="S107" s="212">
        <f t="shared" si="21"/>
        <v>0</v>
      </c>
      <c r="T107" s="212">
        <f t="shared" si="21"/>
        <v>0</v>
      </c>
      <c r="U107" s="212">
        <f t="shared" si="21"/>
        <v>0</v>
      </c>
      <c r="V107" s="212">
        <f t="shared" si="21"/>
        <v>0</v>
      </c>
    </row>
    <row r="108" spans="1:22" x14ac:dyDescent="0.3">
      <c r="A108" s="169" t="s">
        <v>1057</v>
      </c>
      <c r="B108" s="30"/>
      <c r="C108" s="30"/>
      <c r="D108" s="30"/>
      <c r="E108" s="30"/>
      <c r="F108" s="17" t="s">
        <v>1058</v>
      </c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</row>
    <row r="109" spans="1:22" x14ac:dyDescent="0.3">
      <c r="A109" s="169" t="s">
        <v>1059</v>
      </c>
      <c r="B109" s="30"/>
      <c r="C109" s="30"/>
      <c r="D109" s="30"/>
      <c r="E109" s="30"/>
      <c r="F109" s="17" t="s">
        <v>1060</v>
      </c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</row>
    <row r="110" spans="1:22" x14ac:dyDescent="0.3">
      <c r="A110" s="169" t="s">
        <v>1061</v>
      </c>
      <c r="B110" s="30"/>
      <c r="C110" s="30"/>
      <c r="D110" s="30"/>
      <c r="E110" s="30"/>
      <c r="F110" s="17" t="s">
        <v>1062</v>
      </c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</row>
    <row r="111" spans="1:22" x14ac:dyDescent="0.3">
      <c r="A111" s="168" t="s">
        <v>1063</v>
      </c>
      <c r="B111" s="212">
        <f t="shared" ref="B111:V111" si="22">SUBTOTAL(9,B112:B116)</f>
        <v>0</v>
      </c>
      <c r="C111" s="212">
        <f t="shared" si="22"/>
        <v>0</v>
      </c>
      <c r="D111" s="212">
        <f t="shared" si="22"/>
        <v>0</v>
      </c>
      <c r="E111" s="212">
        <f t="shared" si="22"/>
        <v>0</v>
      </c>
      <c r="F111" s="5" t="s">
        <v>1064</v>
      </c>
      <c r="G111" s="212">
        <f t="shared" si="22"/>
        <v>0</v>
      </c>
      <c r="H111" s="212">
        <f t="shared" si="22"/>
        <v>0</v>
      </c>
      <c r="I111" s="212">
        <f t="shared" si="22"/>
        <v>0</v>
      </c>
      <c r="J111" s="212">
        <f t="shared" si="22"/>
        <v>0</v>
      </c>
      <c r="K111" s="212">
        <f t="shared" si="22"/>
        <v>0</v>
      </c>
      <c r="L111" s="212">
        <f t="shared" si="22"/>
        <v>0</v>
      </c>
      <c r="M111" s="212">
        <f t="shared" si="22"/>
        <v>0</v>
      </c>
      <c r="N111" s="212">
        <f t="shared" si="22"/>
        <v>0</v>
      </c>
      <c r="O111" s="212">
        <f t="shared" si="22"/>
        <v>0</v>
      </c>
      <c r="P111" s="212">
        <f t="shared" si="22"/>
        <v>0</v>
      </c>
      <c r="Q111" s="212">
        <f t="shared" si="22"/>
        <v>0</v>
      </c>
      <c r="R111" s="212">
        <f t="shared" si="22"/>
        <v>0</v>
      </c>
      <c r="S111" s="212">
        <f t="shared" si="22"/>
        <v>0</v>
      </c>
      <c r="T111" s="212">
        <f t="shared" si="22"/>
        <v>0</v>
      </c>
      <c r="U111" s="212">
        <f t="shared" si="22"/>
        <v>0</v>
      </c>
      <c r="V111" s="212">
        <f t="shared" si="22"/>
        <v>0</v>
      </c>
    </row>
    <row r="112" spans="1:22" x14ac:dyDescent="0.3">
      <c r="A112" s="169" t="s">
        <v>1065</v>
      </c>
      <c r="B112" s="30"/>
      <c r="C112" s="30"/>
      <c r="D112" s="30"/>
      <c r="E112" s="30"/>
      <c r="F112" s="17" t="s">
        <v>1066</v>
      </c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</row>
    <row r="113" spans="1:22" x14ac:dyDescent="0.3">
      <c r="A113" s="169" t="s">
        <v>1067</v>
      </c>
      <c r="B113" s="30"/>
      <c r="C113" s="30"/>
      <c r="D113" s="30"/>
      <c r="E113" s="30"/>
      <c r="F113" s="17" t="s">
        <v>1068</v>
      </c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</row>
    <row r="114" spans="1:22" x14ac:dyDescent="0.3">
      <c r="A114" s="169" t="s">
        <v>429</v>
      </c>
      <c r="B114" s="30"/>
      <c r="C114" s="30"/>
      <c r="D114" s="30"/>
      <c r="E114" s="30"/>
      <c r="F114" s="17" t="s">
        <v>1069</v>
      </c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</row>
    <row r="115" spans="1:22" x14ac:dyDescent="0.3">
      <c r="A115" s="169" t="s">
        <v>430</v>
      </c>
      <c r="B115" s="30"/>
      <c r="C115" s="30"/>
      <c r="D115" s="30"/>
      <c r="E115" s="30"/>
      <c r="F115" s="17" t="s">
        <v>1070</v>
      </c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</row>
    <row r="116" spans="1:22" x14ac:dyDescent="0.3">
      <c r="A116" s="169" t="s">
        <v>431</v>
      </c>
      <c r="B116" s="30"/>
      <c r="C116" s="30"/>
      <c r="D116" s="30"/>
      <c r="E116" s="30"/>
      <c r="F116" s="17" t="s">
        <v>1071</v>
      </c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</row>
    <row r="117" spans="1:22" x14ac:dyDescent="0.3">
      <c r="A117" s="189" t="s">
        <v>1072</v>
      </c>
      <c r="B117" s="193">
        <f t="shared" ref="B117:V117" si="23">SUBTOTAL(9,B118:B137)</f>
        <v>0</v>
      </c>
      <c r="C117" s="193">
        <f t="shared" si="23"/>
        <v>0</v>
      </c>
      <c r="D117" s="193">
        <f t="shared" si="23"/>
        <v>0</v>
      </c>
      <c r="E117" s="193">
        <f t="shared" si="23"/>
        <v>0</v>
      </c>
      <c r="F117" s="192" t="s">
        <v>1073</v>
      </c>
      <c r="G117" s="193">
        <f t="shared" si="23"/>
        <v>0</v>
      </c>
      <c r="H117" s="193">
        <f t="shared" si="23"/>
        <v>0</v>
      </c>
      <c r="I117" s="193">
        <f t="shared" si="23"/>
        <v>0</v>
      </c>
      <c r="J117" s="193">
        <f t="shared" si="23"/>
        <v>0</v>
      </c>
      <c r="K117" s="193">
        <f t="shared" si="23"/>
        <v>0</v>
      </c>
      <c r="L117" s="193">
        <f t="shared" si="23"/>
        <v>0</v>
      </c>
      <c r="M117" s="193">
        <f t="shared" si="23"/>
        <v>0</v>
      </c>
      <c r="N117" s="193">
        <f t="shared" si="23"/>
        <v>0</v>
      </c>
      <c r="O117" s="193">
        <f t="shared" si="23"/>
        <v>0</v>
      </c>
      <c r="P117" s="193">
        <f t="shared" si="23"/>
        <v>0</v>
      </c>
      <c r="Q117" s="193">
        <f t="shared" si="23"/>
        <v>0</v>
      </c>
      <c r="R117" s="193">
        <f t="shared" si="23"/>
        <v>0</v>
      </c>
      <c r="S117" s="193">
        <f t="shared" si="23"/>
        <v>0</v>
      </c>
      <c r="T117" s="193">
        <f t="shared" si="23"/>
        <v>0</v>
      </c>
      <c r="U117" s="193">
        <f t="shared" si="23"/>
        <v>0</v>
      </c>
      <c r="V117" s="193">
        <f t="shared" si="23"/>
        <v>0</v>
      </c>
    </row>
    <row r="118" spans="1:22" x14ac:dyDescent="0.3">
      <c r="A118" s="168" t="s">
        <v>1074</v>
      </c>
      <c r="B118" s="212">
        <f t="shared" ref="B118:V118" si="24">SUBTOTAL(9,B119:B120)</f>
        <v>0</v>
      </c>
      <c r="C118" s="212">
        <f t="shared" si="24"/>
        <v>0</v>
      </c>
      <c r="D118" s="212">
        <f t="shared" si="24"/>
        <v>0</v>
      </c>
      <c r="E118" s="212">
        <f t="shared" si="24"/>
        <v>0</v>
      </c>
      <c r="F118" s="5" t="s">
        <v>1075</v>
      </c>
      <c r="G118" s="212">
        <f t="shared" si="24"/>
        <v>0</v>
      </c>
      <c r="H118" s="212">
        <f t="shared" si="24"/>
        <v>0</v>
      </c>
      <c r="I118" s="212">
        <f t="shared" si="24"/>
        <v>0</v>
      </c>
      <c r="J118" s="212">
        <f t="shared" si="24"/>
        <v>0</v>
      </c>
      <c r="K118" s="212">
        <f t="shared" si="24"/>
        <v>0</v>
      </c>
      <c r="L118" s="212">
        <f t="shared" si="24"/>
        <v>0</v>
      </c>
      <c r="M118" s="212">
        <f t="shared" si="24"/>
        <v>0</v>
      </c>
      <c r="N118" s="212">
        <f t="shared" si="24"/>
        <v>0</v>
      </c>
      <c r="O118" s="212">
        <f t="shared" si="24"/>
        <v>0</v>
      </c>
      <c r="P118" s="212">
        <f t="shared" si="24"/>
        <v>0</v>
      </c>
      <c r="Q118" s="212">
        <f t="shared" si="24"/>
        <v>0</v>
      </c>
      <c r="R118" s="212">
        <f t="shared" si="24"/>
        <v>0</v>
      </c>
      <c r="S118" s="212">
        <f t="shared" si="24"/>
        <v>0</v>
      </c>
      <c r="T118" s="212">
        <f t="shared" si="24"/>
        <v>0</v>
      </c>
      <c r="U118" s="212">
        <f t="shared" si="24"/>
        <v>0</v>
      </c>
      <c r="V118" s="212">
        <f t="shared" si="24"/>
        <v>0</v>
      </c>
    </row>
    <row r="119" spans="1:22" x14ac:dyDescent="0.3">
      <c r="A119" s="169" t="s">
        <v>377</v>
      </c>
      <c r="B119" s="30"/>
      <c r="C119" s="30"/>
      <c r="D119" s="30"/>
      <c r="E119" s="30"/>
      <c r="F119" s="17" t="s">
        <v>1076</v>
      </c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</row>
    <row r="120" spans="1:22" x14ac:dyDescent="0.3">
      <c r="A120" s="169" t="s">
        <v>378</v>
      </c>
      <c r="B120" s="30"/>
      <c r="C120" s="30"/>
      <c r="D120" s="30"/>
      <c r="E120" s="30"/>
      <c r="F120" s="17" t="s">
        <v>1077</v>
      </c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</row>
    <row r="121" spans="1:22" x14ac:dyDescent="0.3">
      <c r="A121" s="168" t="s">
        <v>1078</v>
      </c>
      <c r="B121" s="212">
        <f t="shared" ref="B121:V121" si="25">SUBTOTAL(9,B122:B123)</f>
        <v>0</v>
      </c>
      <c r="C121" s="212">
        <f t="shared" si="25"/>
        <v>0</v>
      </c>
      <c r="D121" s="212">
        <f t="shared" si="25"/>
        <v>0</v>
      </c>
      <c r="E121" s="212">
        <f t="shared" si="25"/>
        <v>0</v>
      </c>
      <c r="F121" s="5" t="s">
        <v>1079</v>
      </c>
      <c r="G121" s="212">
        <f t="shared" si="25"/>
        <v>0</v>
      </c>
      <c r="H121" s="212">
        <f t="shared" si="25"/>
        <v>0</v>
      </c>
      <c r="I121" s="212">
        <f t="shared" si="25"/>
        <v>0</v>
      </c>
      <c r="J121" s="212">
        <f t="shared" si="25"/>
        <v>0</v>
      </c>
      <c r="K121" s="212">
        <f t="shared" si="25"/>
        <v>0</v>
      </c>
      <c r="L121" s="212">
        <f t="shared" si="25"/>
        <v>0</v>
      </c>
      <c r="M121" s="212">
        <f t="shared" si="25"/>
        <v>0</v>
      </c>
      <c r="N121" s="212">
        <f t="shared" si="25"/>
        <v>0</v>
      </c>
      <c r="O121" s="212">
        <f t="shared" si="25"/>
        <v>0</v>
      </c>
      <c r="P121" s="212">
        <f t="shared" si="25"/>
        <v>0</v>
      </c>
      <c r="Q121" s="212">
        <f t="shared" si="25"/>
        <v>0</v>
      </c>
      <c r="R121" s="212">
        <f t="shared" si="25"/>
        <v>0</v>
      </c>
      <c r="S121" s="212">
        <f t="shared" si="25"/>
        <v>0</v>
      </c>
      <c r="T121" s="212">
        <f t="shared" si="25"/>
        <v>0</v>
      </c>
      <c r="U121" s="212">
        <f t="shared" si="25"/>
        <v>0</v>
      </c>
      <c r="V121" s="212">
        <f t="shared" si="25"/>
        <v>0</v>
      </c>
    </row>
    <row r="122" spans="1:22" x14ac:dyDescent="0.3">
      <c r="A122" s="169" t="s">
        <v>379</v>
      </c>
      <c r="B122" s="30"/>
      <c r="C122" s="30"/>
      <c r="D122" s="30"/>
      <c r="E122" s="30"/>
      <c r="F122" s="17" t="s">
        <v>1080</v>
      </c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</row>
    <row r="123" spans="1:22" x14ac:dyDescent="0.3">
      <c r="A123" s="169" t="s">
        <v>380</v>
      </c>
      <c r="B123" s="30"/>
      <c r="C123" s="30"/>
      <c r="D123" s="30"/>
      <c r="E123" s="30"/>
      <c r="F123" s="17" t="s">
        <v>1081</v>
      </c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</row>
    <row r="124" spans="1:22" x14ac:dyDescent="0.3">
      <c r="A124" s="168" t="s">
        <v>1082</v>
      </c>
      <c r="B124" s="212">
        <f t="shared" ref="B124:V124" si="26">SUBTOTAL(9,B125:B128)</f>
        <v>0</v>
      </c>
      <c r="C124" s="212">
        <f t="shared" si="26"/>
        <v>0</v>
      </c>
      <c r="D124" s="212">
        <f t="shared" si="26"/>
        <v>0</v>
      </c>
      <c r="E124" s="212">
        <f t="shared" si="26"/>
        <v>0</v>
      </c>
      <c r="F124" s="5" t="s">
        <v>1083</v>
      </c>
      <c r="G124" s="212">
        <f t="shared" si="26"/>
        <v>0</v>
      </c>
      <c r="H124" s="212">
        <f t="shared" si="26"/>
        <v>0</v>
      </c>
      <c r="I124" s="212">
        <f t="shared" si="26"/>
        <v>0</v>
      </c>
      <c r="J124" s="212">
        <f t="shared" si="26"/>
        <v>0</v>
      </c>
      <c r="K124" s="212">
        <f t="shared" si="26"/>
        <v>0</v>
      </c>
      <c r="L124" s="212">
        <f t="shared" si="26"/>
        <v>0</v>
      </c>
      <c r="M124" s="212">
        <f t="shared" si="26"/>
        <v>0</v>
      </c>
      <c r="N124" s="212">
        <f t="shared" si="26"/>
        <v>0</v>
      </c>
      <c r="O124" s="212">
        <f t="shared" si="26"/>
        <v>0</v>
      </c>
      <c r="P124" s="212">
        <f t="shared" si="26"/>
        <v>0</v>
      </c>
      <c r="Q124" s="212">
        <f t="shared" si="26"/>
        <v>0</v>
      </c>
      <c r="R124" s="212">
        <f t="shared" si="26"/>
        <v>0</v>
      </c>
      <c r="S124" s="212">
        <f t="shared" si="26"/>
        <v>0</v>
      </c>
      <c r="T124" s="212">
        <f t="shared" si="26"/>
        <v>0</v>
      </c>
      <c r="U124" s="212">
        <f t="shared" si="26"/>
        <v>0</v>
      </c>
      <c r="V124" s="212">
        <f t="shared" si="26"/>
        <v>0</v>
      </c>
    </row>
    <row r="125" spans="1:22" x14ac:dyDescent="0.3">
      <c r="A125" s="169" t="s">
        <v>1084</v>
      </c>
      <c r="B125" s="30"/>
      <c r="C125" s="30"/>
      <c r="D125" s="30"/>
      <c r="E125" s="30"/>
      <c r="F125" s="17" t="s">
        <v>1085</v>
      </c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</row>
    <row r="126" spans="1:22" x14ac:dyDescent="0.3">
      <c r="A126" s="169" t="s">
        <v>1086</v>
      </c>
      <c r="B126" s="30"/>
      <c r="C126" s="30"/>
      <c r="D126" s="30"/>
      <c r="E126" s="30"/>
      <c r="F126" s="17" t="s">
        <v>1087</v>
      </c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</row>
    <row r="127" spans="1:22" x14ac:dyDescent="0.3">
      <c r="A127" s="169" t="s">
        <v>1088</v>
      </c>
      <c r="B127" s="30"/>
      <c r="C127" s="30"/>
      <c r="D127" s="30"/>
      <c r="E127" s="30"/>
      <c r="F127" s="17" t="s">
        <v>1089</v>
      </c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</row>
    <row r="128" spans="1:22" x14ac:dyDescent="0.3">
      <c r="A128" s="169" t="s">
        <v>1090</v>
      </c>
      <c r="B128" s="30"/>
      <c r="C128" s="30"/>
      <c r="D128" s="30"/>
      <c r="E128" s="30"/>
      <c r="F128" s="17" t="s">
        <v>1091</v>
      </c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</row>
    <row r="129" spans="1:22" x14ac:dyDescent="0.3">
      <c r="A129" s="168" t="s">
        <v>1092</v>
      </c>
      <c r="B129" s="212">
        <f t="shared" ref="B129:V129" si="27">SUBTOTAL(9,B130:B131)</f>
        <v>0</v>
      </c>
      <c r="C129" s="212">
        <f t="shared" si="27"/>
        <v>0</v>
      </c>
      <c r="D129" s="212">
        <f t="shared" si="27"/>
        <v>0</v>
      </c>
      <c r="E129" s="212">
        <f t="shared" si="27"/>
        <v>0</v>
      </c>
      <c r="F129" s="5" t="s">
        <v>1093</v>
      </c>
      <c r="G129" s="212">
        <f t="shared" si="27"/>
        <v>0</v>
      </c>
      <c r="H129" s="212">
        <f t="shared" si="27"/>
        <v>0</v>
      </c>
      <c r="I129" s="212">
        <f t="shared" si="27"/>
        <v>0</v>
      </c>
      <c r="J129" s="212">
        <f t="shared" si="27"/>
        <v>0</v>
      </c>
      <c r="K129" s="212">
        <f t="shared" si="27"/>
        <v>0</v>
      </c>
      <c r="L129" s="212">
        <f t="shared" si="27"/>
        <v>0</v>
      </c>
      <c r="M129" s="212">
        <f t="shared" si="27"/>
        <v>0</v>
      </c>
      <c r="N129" s="212">
        <f t="shared" si="27"/>
        <v>0</v>
      </c>
      <c r="O129" s="212">
        <f t="shared" si="27"/>
        <v>0</v>
      </c>
      <c r="P129" s="212">
        <f t="shared" si="27"/>
        <v>0</v>
      </c>
      <c r="Q129" s="212">
        <f t="shared" si="27"/>
        <v>0</v>
      </c>
      <c r="R129" s="212">
        <f t="shared" si="27"/>
        <v>0</v>
      </c>
      <c r="S129" s="212">
        <f t="shared" si="27"/>
        <v>0</v>
      </c>
      <c r="T129" s="212">
        <f t="shared" si="27"/>
        <v>0</v>
      </c>
      <c r="U129" s="212">
        <f t="shared" si="27"/>
        <v>0</v>
      </c>
      <c r="V129" s="212">
        <f t="shared" si="27"/>
        <v>0</v>
      </c>
    </row>
    <row r="130" spans="1:22" ht="55.2" x14ac:dyDescent="0.3">
      <c r="A130" s="169" t="s">
        <v>1094</v>
      </c>
      <c r="B130" s="30"/>
      <c r="C130" s="30"/>
      <c r="D130" s="30"/>
      <c r="E130" s="30"/>
      <c r="F130" s="17" t="s">
        <v>1095</v>
      </c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</row>
    <row r="131" spans="1:22" ht="69" x14ac:dyDescent="0.3">
      <c r="A131" s="169" t="s">
        <v>1096</v>
      </c>
      <c r="B131" s="30"/>
      <c r="C131" s="30"/>
      <c r="D131" s="30"/>
      <c r="E131" s="30"/>
      <c r="F131" s="17" t="s">
        <v>1097</v>
      </c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</row>
    <row r="132" spans="1:22" x14ac:dyDescent="0.3">
      <c r="A132" s="168" t="s">
        <v>1098</v>
      </c>
      <c r="B132" s="212">
        <f t="shared" ref="B132:V132" si="28">SUBTOTAL(9,B133)</f>
        <v>0</v>
      </c>
      <c r="C132" s="212">
        <f t="shared" si="28"/>
        <v>0</v>
      </c>
      <c r="D132" s="212">
        <f t="shared" si="28"/>
        <v>0</v>
      </c>
      <c r="E132" s="212">
        <f t="shared" si="28"/>
        <v>0</v>
      </c>
      <c r="F132" s="5" t="s">
        <v>1099</v>
      </c>
      <c r="G132" s="212">
        <f t="shared" si="28"/>
        <v>0</v>
      </c>
      <c r="H132" s="212">
        <f t="shared" si="28"/>
        <v>0</v>
      </c>
      <c r="I132" s="212">
        <f t="shared" si="28"/>
        <v>0</v>
      </c>
      <c r="J132" s="212">
        <f t="shared" si="28"/>
        <v>0</v>
      </c>
      <c r="K132" s="212">
        <f t="shared" si="28"/>
        <v>0</v>
      </c>
      <c r="L132" s="212">
        <f t="shared" si="28"/>
        <v>0</v>
      </c>
      <c r="M132" s="212">
        <f t="shared" si="28"/>
        <v>0</v>
      </c>
      <c r="N132" s="212">
        <f t="shared" si="28"/>
        <v>0</v>
      </c>
      <c r="O132" s="212">
        <f t="shared" si="28"/>
        <v>0</v>
      </c>
      <c r="P132" s="212">
        <f t="shared" si="28"/>
        <v>0</v>
      </c>
      <c r="Q132" s="212">
        <f t="shared" si="28"/>
        <v>0</v>
      </c>
      <c r="R132" s="212">
        <f t="shared" si="28"/>
        <v>0</v>
      </c>
      <c r="S132" s="212">
        <f t="shared" si="28"/>
        <v>0</v>
      </c>
      <c r="T132" s="212">
        <f t="shared" si="28"/>
        <v>0</v>
      </c>
      <c r="U132" s="212">
        <f t="shared" si="28"/>
        <v>0</v>
      </c>
      <c r="V132" s="212">
        <f t="shared" si="28"/>
        <v>0</v>
      </c>
    </row>
    <row r="133" spans="1:22" x14ac:dyDescent="0.3">
      <c r="A133" s="169" t="s">
        <v>388</v>
      </c>
      <c r="B133" s="30"/>
      <c r="C133" s="30"/>
      <c r="D133" s="30"/>
      <c r="E133" s="30"/>
      <c r="F133" s="17" t="s">
        <v>1100</v>
      </c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</row>
    <row r="134" spans="1:22" x14ac:dyDescent="0.3">
      <c r="A134" s="168" t="s">
        <v>1101</v>
      </c>
      <c r="B134" s="212">
        <f t="shared" ref="B134:V134" si="29">SUBTOTAL(9,B135)</f>
        <v>0</v>
      </c>
      <c r="C134" s="212">
        <f t="shared" si="29"/>
        <v>0</v>
      </c>
      <c r="D134" s="212">
        <f t="shared" si="29"/>
        <v>0</v>
      </c>
      <c r="E134" s="212">
        <f t="shared" si="29"/>
        <v>0</v>
      </c>
      <c r="F134" s="5" t="s">
        <v>1102</v>
      </c>
      <c r="G134" s="212">
        <f t="shared" si="29"/>
        <v>0</v>
      </c>
      <c r="H134" s="212">
        <f t="shared" si="29"/>
        <v>0</v>
      </c>
      <c r="I134" s="212">
        <f t="shared" si="29"/>
        <v>0</v>
      </c>
      <c r="J134" s="212">
        <f t="shared" si="29"/>
        <v>0</v>
      </c>
      <c r="K134" s="212">
        <f t="shared" si="29"/>
        <v>0</v>
      </c>
      <c r="L134" s="212">
        <f t="shared" si="29"/>
        <v>0</v>
      </c>
      <c r="M134" s="212">
        <f t="shared" si="29"/>
        <v>0</v>
      </c>
      <c r="N134" s="212">
        <f t="shared" si="29"/>
        <v>0</v>
      </c>
      <c r="O134" s="212">
        <f t="shared" si="29"/>
        <v>0</v>
      </c>
      <c r="P134" s="212">
        <f t="shared" si="29"/>
        <v>0</v>
      </c>
      <c r="Q134" s="212">
        <f t="shared" si="29"/>
        <v>0</v>
      </c>
      <c r="R134" s="212">
        <f t="shared" si="29"/>
        <v>0</v>
      </c>
      <c r="S134" s="212">
        <f t="shared" si="29"/>
        <v>0</v>
      </c>
      <c r="T134" s="212">
        <f t="shared" si="29"/>
        <v>0</v>
      </c>
      <c r="U134" s="212">
        <f t="shared" si="29"/>
        <v>0</v>
      </c>
      <c r="V134" s="212">
        <f t="shared" si="29"/>
        <v>0</v>
      </c>
    </row>
    <row r="135" spans="1:22" x14ac:dyDescent="0.3">
      <c r="A135" s="169" t="s">
        <v>1103</v>
      </c>
      <c r="B135" s="30"/>
      <c r="C135" s="30"/>
      <c r="D135" s="30"/>
      <c r="E135" s="30"/>
      <c r="F135" s="17" t="s">
        <v>1104</v>
      </c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</row>
    <row r="136" spans="1:22" x14ac:dyDescent="0.3">
      <c r="A136" s="168" t="s">
        <v>393</v>
      </c>
      <c r="B136" s="212">
        <f t="shared" ref="B136:V136" si="30">SUBTOTAL(9,B137)</f>
        <v>0</v>
      </c>
      <c r="C136" s="212">
        <f t="shared" si="30"/>
        <v>0</v>
      </c>
      <c r="D136" s="212">
        <f t="shared" si="30"/>
        <v>0</v>
      </c>
      <c r="E136" s="212">
        <f t="shared" si="30"/>
        <v>0</v>
      </c>
      <c r="F136" s="5" t="s">
        <v>1105</v>
      </c>
      <c r="G136" s="212">
        <f t="shared" si="30"/>
        <v>0</v>
      </c>
      <c r="H136" s="212">
        <f t="shared" si="30"/>
        <v>0</v>
      </c>
      <c r="I136" s="212">
        <f t="shared" si="30"/>
        <v>0</v>
      </c>
      <c r="J136" s="212">
        <f t="shared" si="30"/>
        <v>0</v>
      </c>
      <c r="K136" s="212">
        <f t="shared" si="30"/>
        <v>0</v>
      </c>
      <c r="L136" s="212">
        <f t="shared" si="30"/>
        <v>0</v>
      </c>
      <c r="M136" s="212">
        <f t="shared" si="30"/>
        <v>0</v>
      </c>
      <c r="N136" s="212">
        <f t="shared" si="30"/>
        <v>0</v>
      </c>
      <c r="O136" s="212">
        <f t="shared" si="30"/>
        <v>0</v>
      </c>
      <c r="P136" s="212">
        <f t="shared" si="30"/>
        <v>0</v>
      </c>
      <c r="Q136" s="212">
        <f t="shared" si="30"/>
        <v>0</v>
      </c>
      <c r="R136" s="212">
        <f t="shared" si="30"/>
        <v>0</v>
      </c>
      <c r="S136" s="212">
        <f t="shared" si="30"/>
        <v>0</v>
      </c>
      <c r="T136" s="212">
        <f t="shared" si="30"/>
        <v>0</v>
      </c>
      <c r="U136" s="212">
        <f t="shared" si="30"/>
        <v>0</v>
      </c>
      <c r="V136" s="212">
        <f t="shared" si="30"/>
        <v>0</v>
      </c>
    </row>
    <row r="137" spans="1:22" x14ac:dyDescent="0.3">
      <c r="A137" s="169" t="s">
        <v>393</v>
      </c>
      <c r="B137" s="30"/>
      <c r="C137" s="30"/>
      <c r="D137" s="30"/>
      <c r="E137" s="30"/>
      <c r="F137" s="17" t="s">
        <v>1106</v>
      </c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</row>
    <row r="138" spans="1:22" x14ac:dyDescent="0.3">
      <c r="A138" s="189" t="s">
        <v>1107</v>
      </c>
      <c r="B138" s="193">
        <f t="shared" ref="B138:V138" si="31">SUBTOTAL(9,B139:B150)</f>
        <v>0</v>
      </c>
      <c r="C138" s="193">
        <f t="shared" si="31"/>
        <v>0</v>
      </c>
      <c r="D138" s="193">
        <f t="shared" si="31"/>
        <v>0</v>
      </c>
      <c r="E138" s="193">
        <f t="shared" si="31"/>
        <v>0</v>
      </c>
      <c r="F138" s="192" t="s">
        <v>1108</v>
      </c>
      <c r="G138" s="193">
        <f t="shared" si="31"/>
        <v>0</v>
      </c>
      <c r="H138" s="193">
        <f t="shared" si="31"/>
        <v>0</v>
      </c>
      <c r="I138" s="193">
        <f t="shared" si="31"/>
        <v>0</v>
      </c>
      <c r="J138" s="193">
        <f t="shared" si="31"/>
        <v>0</v>
      </c>
      <c r="K138" s="193">
        <f t="shared" si="31"/>
        <v>0</v>
      </c>
      <c r="L138" s="193">
        <f t="shared" si="31"/>
        <v>0</v>
      </c>
      <c r="M138" s="193">
        <f t="shared" si="31"/>
        <v>0</v>
      </c>
      <c r="N138" s="193">
        <f t="shared" si="31"/>
        <v>0</v>
      </c>
      <c r="O138" s="193">
        <f t="shared" si="31"/>
        <v>0</v>
      </c>
      <c r="P138" s="193">
        <f t="shared" si="31"/>
        <v>0</v>
      </c>
      <c r="Q138" s="193">
        <f t="shared" si="31"/>
        <v>0</v>
      </c>
      <c r="R138" s="193">
        <f t="shared" si="31"/>
        <v>0</v>
      </c>
      <c r="S138" s="193">
        <f t="shared" si="31"/>
        <v>0</v>
      </c>
      <c r="T138" s="193">
        <f t="shared" si="31"/>
        <v>0</v>
      </c>
      <c r="U138" s="193">
        <f t="shared" si="31"/>
        <v>0</v>
      </c>
      <c r="V138" s="193">
        <f t="shared" si="31"/>
        <v>0</v>
      </c>
    </row>
    <row r="139" spans="1:22" x14ac:dyDescent="0.3">
      <c r="A139" s="168" t="s">
        <v>1109</v>
      </c>
      <c r="B139" s="212">
        <f t="shared" ref="B139:V139" si="32">SUBTOTAL(9,B140:B145)</f>
        <v>0</v>
      </c>
      <c r="C139" s="212">
        <f t="shared" si="32"/>
        <v>0</v>
      </c>
      <c r="D139" s="212">
        <f t="shared" si="32"/>
        <v>0</v>
      </c>
      <c r="E139" s="212">
        <f t="shared" si="32"/>
        <v>0</v>
      </c>
      <c r="F139" s="5" t="s">
        <v>1110</v>
      </c>
      <c r="G139" s="212">
        <f t="shared" si="32"/>
        <v>0</v>
      </c>
      <c r="H139" s="212">
        <f t="shared" si="32"/>
        <v>0</v>
      </c>
      <c r="I139" s="212">
        <f t="shared" si="32"/>
        <v>0</v>
      </c>
      <c r="J139" s="212">
        <f t="shared" si="32"/>
        <v>0</v>
      </c>
      <c r="K139" s="212">
        <f t="shared" si="32"/>
        <v>0</v>
      </c>
      <c r="L139" s="212">
        <f t="shared" si="32"/>
        <v>0</v>
      </c>
      <c r="M139" s="212">
        <f t="shared" si="32"/>
        <v>0</v>
      </c>
      <c r="N139" s="212">
        <f t="shared" si="32"/>
        <v>0</v>
      </c>
      <c r="O139" s="212">
        <f t="shared" si="32"/>
        <v>0</v>
      </c>
      <c r="P139" s="212">
        <f t="shared" si="32"/>
        <v>0</v>
      </c>
      <c r="Q139" s="212">
        <f t="shared" si="32"/>
        <v>0</v>
      </c>
      <c r="R139" s="212">
        <f t="shared" si="32"/>
        <v>0</v>
      </c>
      <c r="S139" s="212">
        <f t="shared" si="32"/>
        <v>0</v>
      </c>
      <c r="T139" s="212">
        <f t="shared" si="32"/>
        <v>0</v>
      </c>
      <c r="U139" s="212">
        <f t="shared" si="32"/>
        <v>0</v>
      </c>
      <c r="V139" s="212">
        <f t="shared" si="32"/>
        <v>0</v>
      </c>
    </row>
    <row r="140" spans="1:22" x14ac:dyDescent="0.3">
      <c r="A140" s="169" t="s">
        <v>1111</v>
      </c>
      <c r="B140" s="30"/>
      <c r="C140" s="30"/>
      <c r="D140" s="30"/>
      <c r="E140" s="30"/>
      <c r="F140" s="17" t="s">
        <v>1112</v>
      </c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</row>
    <row r="141" spans="1:22" x14ac:dyDescent="0.3">
      <c r="A141" s="169" t="s">
        <v>414</v>
      </c>
      <c r="B141" s="30"/>
      <c r="C141" s="30"/>
      <c r="D141" s="30"/>
      <c r="E141" s="30"/>
      <c r="F141" s="17" t="s">
        <v>1113</v>
      </c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</row>
    <row r="142" spans="1:22" x14ac:dyDescent="0.3">
      <c r="A142" s="169" t="s">
        <v>416</v>
      </c>
      <c r="B142" s="30"/>
      <c r="C142" s="30"/>
      <c r="D142" s="30"/>
      <c r="E142" s="30"/>
      <c r="F142" s="17" t="s">
        <v>1114</v>
      </c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</row>
    <row r="143" spans="1:22" x14ac:dyDescent="0.3">
      <c r="A143" s="169" t="s">
        <v>196</v>
      </c>
      <c r="B143" s="30"/>
      <c r="C143" s="30"/>
      <c r="D143" s="30"/>
      <c r="E143" s="30"/>
      <c r="F143" s="17" t="s">
        <v>1115</v>
      </c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</row>
    <row r="144" spans="1:22" x14ac:dyDescent="0.3">
      <c r="A144" s="169" t="s">
        <v>1116</v>
      </c>
      <c r="B144" s="30"/>
      <c r="C144" s="30"/>
      <c r="D144" s="30"/>
      <c r="E144" s="30"/>
      <c r="F144" s="17" t="s">
        <v>1117</v>
      </c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</row>
    <row r="145" spans="1:22" x14ac:dyDescent="0.3">
      <c r="A145" s="169" t="s">
        <v>1118</v>
      </c>
      <c r="B145" s="30"/>
      <c r="C145" s="30"/>
      <c r="D145" s="30"/>
      <c r="E145" s="30"/>
      <c r="F145" s="17" t="s">
        <v>1119</v>
      </c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</row>
    <row r="146" spans="1:22" x14ac:dyDescent="0.3">
      <c r="A146" s="168" t="s">
        <v>1120</v>
      </c>
      <c r="B146" s="212">
        <f t="shared" ref="B146:V146" si="33">SUBTOTAL(9,B147:B150)</f>
        <v>0</v>
      </c>
      <c r="C146" s="212">
        <f t="shared" si="33"/>
        <v>0</v>
      </c>
      <c r="D146" s="212">
        <f t="shared" si="33"/>
        <v>0</v>
      </c>
      <c r="E146" s="212">
        <f t="shared" si="33"/>
        <v>0</v>
      </c>
      <c r="F146" s="5" t="s">
        <v>1121</v>
      </c>
      <c r="G146" s="212">
        <f t="shared" si="33"/>
        <v>0</v>
      </c>
      <c r="H146" s="212">
        <f t="shared" si="33"/>
        <v>0</v>
      </c>
      <c r="I146" s="212">
        <f t="shared" si="33"/>
        <v>0</v>
      </c>
      <c r="J146" s="212">
        <f t="shared" si="33"/>
        <v>0</v>
      </c>
      <c r="K146" s="212">
        <f t="shared" si="33"/>
        <v>0</v>
      </c>
      <c r="L146" s="212">
        <f t="shared" si="33"/>
        <v>0</v>
      </c>
      <c r="M146" s="212">
        <f t="shared" si="33"/>
        <v>0</v>
      </c>
      <c r="N146" s="212">
        <f t="shared" si="33"/>
        <v>0</v>
      </c>
      <c r="O146" s="212">
        <f t="shared" si="33"/>
        <v>0</v>
      </c>
      <c r="P146" s="212">
        <f t="shared" si="33"/>
        <v>0</v>
      </c>
      <c r="Q146" s="212">
        <f t="shared" si="33"/>
        <v>0</v>
      </c>
      <c r="R146" s="212">
        <f t="shared" si="33"/>
        <v>0</v>
      </c>
      <c r="S146" s="212">
        <f t="shared" si="33"/>
        <v>0</v>
      </c>
      <c r="T146" s="212">
        <f t="shared" si="33"/>
        <v>0</v>
      </c>
      <c r="U146" s="212">
        <f t="shared" si="33"/>
        <v>0</v>
      </c>
      <c r="V146" s="212">
        <f t="shared" si="33"/>
        <v>0</v>
      </c>
    </row>
    <row r="147" spans="1:22" x14ac:dyDescent="0.3">
      <c r="A147" s="169" t="s">
        <v>1122</v>
      </c>
      <c r="B147" s="30"/>
      <c r="C147" s="30"/>
      <c r="D147" s="30"/>
      <c r="E147" s="30"/>
      <c r="F147" s="17" t="s">
        <v>1123</v>
      </c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</row>
    <row r="148" spans="1:22" x14ac:dyDescent="0.3">
      <c r="A148" s="169" t="s">
        <v>1124</v>
      </c>
      <c r="B148" s="30"/>
      <c r="C148" s="30"/>
      <c r="D148" s="30"/>
      <c r="E148" s="30"/>
      <c r="F148" s="17" t="s">
        <v>1125</v>
      </c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</row>
    <row r="149" spans="1:22" x14ac:dyDescent="0.3">
      <c r="A149" s="169" t="s">
        <v>1126</v>
      </c>
      <c r="B149" s="30"/>
      <c r="C149" s="30"/>
      <c r="D149" s="30"/>
      <c r="E149" s="30"/>
      <c r="F149" s="17" t="s">
        <v>1127</v>
      </c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</row>
    <row r="150" spans="1:22" x14ac:dyDescent="0.3">
      <c r="A150" s="169" t="s">
        <v>1128</v>
      </c>
      <c r="B150" s="30"/>
      <c r="C150" s="30"/>
      <c r="D150" s="30"/>
      <c r="E150" s="30"/>
      <c r="F150" s="17" t="s">
        <v>1129</v>
      </c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</row>
    <row r="151" spans="1:22" x14ac:dyDescent="0.3">
      <c r="A151" s="216"/>
      <c r="B151" s="33"/>
      <c r="C151" s="33"/>
      <c r="D151" s="33"/>
      <c r="E151" s="33"/>
      <c r="F151" s="6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</row>
  </sheetData>
  <mergeCells count="21">
    <mergeCell ref="T1:T2"/>
    <mergeCell ref="U1:U2"/>
    <mergeCell ref="V1:V2"/>
    <mergeCell ref="O1:O2"/>
    <mergeCell ref="P1:P2"/>
    <mergeCell ref="Q1:Q2"/>
    <mergeCell ref="R1:R2"/>
    <mergeCell ref="S1:S2"/>
    <mergeCell ref="B1:B2"/>
    <mergeCell ref="C1:C2"/>
    <mergeCell ref="N1:N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stom03 xmlns="d5ab543a-0e87-4f3c-a36a-af068c303bc8" xsi:nil="true"/>
    <FBS xmlns="742ce58e-2b68-4278-9d31-903cce301f09" xsi:nil="true"/>
    <DocumentGroup xmlns="c01597e6-ba37-4dc9-b188-fbcf581ec529" xsi:nil="true"/>
    <OriginatorCompany xmlns="c01597e6-ba37-4dc9-b188-fbcf581ec529">Hatch</OriginatorCompany>
    <ClientDocumentNo xmlns="c01597e6-ba37-4dc9-b188-fbcf581ec529" xsi:nil="true"/>
    <Package xmlns="742ce58e-2b68-4278-9d31-903cce301f09" xsi:nil="true"/>
    <DocType xmlns="742ce58e-2b68-4278-9d31-903cce301f09" xsi:nil="true"/>
    <RevisionDate xmlns="c01597e6-ba37-4dc9-b188-fbcf581ec529">2024-02-15T08:22:23+00:00</RevisionDate>
    <DisciplineName xmlns="742ce58e-2b68-4278-9d31-903cce301f09" xsi:nil="true"/>
    <RevisionComments xmlns="c01597e6-ba37-4dc9-b188-fbcf581ec529" xsi:nil="true"/>
    <IsControlled xmlns="d5ab543a-0e87-4f3c-a36a-af068c303bc8">false</IsControlled>
    <IsStub xmlns="d5ab543a-0e87-4f3c-a36a-af068c303bc8">false</IsStub>
    <DocumentTypeByCodeLookup xmlns="742ce58e-2b68-4278-9d31-903cce301f09" xsi:nil="true"/>
    <GlobalCorrelationId xmlns="1eedee71-dd16-41b5-af56-5c0e3e643f5a" xsi:nil="true"/>
    <Custom01 xmlns="c01597e6-ba37-4dc9-b188-fbcf581ec529" xsi:nil="true"/>
    <lcf76f155ced4ddcb4097134ff3c332f xmlns="76ac8f1c-5756-4115-94fe-b346fb4cfda9">
      <Terms xmlns="http://schemas.microsoft.com/office/infopath/2007/PartnerControls"/>
    </lcf76f155ced4ddcb4097134ff3c332f>
    <OtherDocumentNo xmlns="c01597e6-ba37-4dc9-b188-fbcf581ec529" xsi:nil="true"/>
    <TaxCatchAll xmlns="742ce58e-2b68-4278-9d31-903cce301f09" xsi:nil="true"/>
    <DMRevision xmlns="d5ab543a-0e87-4f3c-a36a-af068c303bc8">-</DMRevision>
    <Custom02 xmlns="d5ab543a-0e87-4f3c-a36a-af068c303bc8" xsi:nil="true"/>
    <DisciplineName_x003a_Discipline xmlns="742ce58e-2b68-4278-9d31-903cce301f09" xsi:nil="true"/>
    <DisciplineName_x003a_DisciplineSpecialtyGroupNo xmlns="742ce58e-2b68-4278-9d31-903cce301f09" xsi:nil="true"/>
    <Package_x003a_HMICode xmlns="742ce58e-2b68-4278-9d31-903cce301f09" xsi:nil="true"/>
    <Package_x003a_HMIDescription xmlns="742ce58e-2b68-4278-9d31-903cce301f09" xsi:nil="true"/>
    <DocType_x003a_SubType xmlns="742ce58e-2b68-4278-9d31-903cce301f09" xsi:nil="true"/>
    <DocType_x003a_SubTypeCode xmlns="742ce58e-2b68-4278-9d31-903cce301f09" xsi:nil="true"/>
    <FBS_x003a_HMICode xmlns="742ce58e-2b68-4278-9d31-903cce301f09" xsi:nil="true"/>
    <DisciplineName_x003a_FunctionalGroup xmlns="742ce58e-2b68-4278-9d31-903cce301f09" xsi:nil="true"/>
    <DocType_x003A_DocumentTypeName xmlns="742ce58e-2b68-4278-9d31-903cce301f09" xsi:nil="true"/>
    <FBS_x003a_HMIDescription xmlns="742ce58e-2b68-4278-9d31-903cce301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Document" ma:contentTypeID="0x010100D9C592A96278064CBF52171BE40000010300675788119FDA8E4F8E4AC49B19A07573" ma:contentTypeVersion="53" ma:contentTypeDescription="" ma:contentTypeScope="" ma:versionID="64d411d7e06da92c22845fcf6fd3b46b">
  <xsd:schema xmlns:xsd="http://www.w3.org/2001/XMLSchema" xmlns:xs="http://www.w3.org/2001/XMLSchema" xmlns:p="http://schemas.microsoft.com/office/2006/metadata/properties" xmlns:ns2="d5ab543a-0e87-4f3c-a36a-af068c303bc8" xmlns:ns3="c01597e6-ba37-4dc9-b188-fbcf581ec529" xmlns:ns4="742ce58e-2b68-4278-9d31-903cce301f09" xmlns:ns5="5ab0b7ba-44c7-4471-b6ae-6412d06bc033" xmlns:ns6="1eedee71-dd16-41b5-af56-5c0e3e643f5a" xmlns:ns7="76ac8f1c-5756-4115-94fe-b346fb4cfda9" targetNamespace="http://schemas.microsoft.com/office/2006/metadata/properties" ma:root="true" ma:fieldsID="6a715752dcf7b36c1cf05e0d83af5fdd" ns2:_="" ns3:_="" ns4:_="" ns5:_="" ns6:_="" ns7:_="">
    <xsd:import namespace="d5ab543a-0e87-4f3c-a36a-af068c303bc8"/>
    <xsd:import namespace="c01597e6-ba37-4dc9-b188-fbcf581ec529"/>
    <xsd:import namespace="742ce58e-2b68-4278-9d31-903cce301f09"/>
    <xsd:import namespace="5ab0b7ba-44c7-4471-b6ae-6412d06bc033"/>
    <xsd:import namespace="1eedee71-dd16-41b5-af56-5c0e3e643f5a"/>
    <xsd:import namespace="76ac8f1c-5756-4115-94fe-b346fb4cfda9"/>
    <xsd:element name="properties">
      <xsd:complexType>
        <xsd:sequence>
          <xsd:element name="documentManagement">
            <xsd:complexType>
              <xsd:all>
                <xsd:element ref="ns2:DMRevision" minOccurs="0"/>
                <xsd:element ref="ns3:RevisionDate" minOccurs="0"/>
                <xsd:element ref="ns4:FBS" minOccurs="0"/>
                <xsd:element ref="ns4:Package" minOccurs="0"/>
                <xsd:element ref="ns4:DisciplineName" minOccurs="0"/>
                <xsd:element ref="ns4:DocType" minOccurs="0"/>
                <xsd:element ref="ns3:DocumentGroup" minOccurs="0"/>
                <xsd:element ref="ns3:ClientDocumentNo" minOccurs="0"/>
                <xsd:element ref="ns3:VendorDocumentNo" minOccurs="0"/>
                <xsd:element ref="ns3:OtherDocumentNo" minOccurs="0"/>
                <xsd:element ref="ns3:ProgressStatus" minOccurs="0"/>
                <xsd:element ref="ns3:OriginatorCompany" minOccurs="0"/>
                <xsd:element ref="ns4:DocType_x003A_DocumentTypeName" minOccurs="0"/>
                <xsd:element ref="ns4:DisciplineName_x003a_FunctionalGroup" minOccurs="0"/>
                <xsd:element ref="ns4:Package_x003a_HMIDescription" minOccurs="0"/>
                <xsd:element ref="ns4:DisciplineName_x003a_DisciplineSpecialtyGroupNo" minOccurs="0"/>
                <xsd:element ref="ns4:FBS_x003a_HMICode" minOccurs="0"/>
                <xsd:element ref="ns4:FBS_x003a_HMIDescription" minOccurs="0"/>
                <xsd:element ref="ns3:RevisionComments" minOccurs="0"/>
                <xsd:element ref="ns4:DisciplineName_x003a_Discipline" minOccurs="0"/>
                <xsd:element ref="ns4:DocType_x003a_SubTypeCode" minOccurs="0"/>
                <xsd:element ref="ns4:DocType_x003a_SubType" minOccurs="0"/>
                <xsd:element ref="ns4:Package_x003a_HMICode" minOccurs="0"/>
                <xsd:element ref="ns3:Dm2DocumentNo" minOccurs="0"/>
                <xsd:element ref="ns2:IsControlled" minOccurs="0"/>
                <xsd:element ref="ns2:IsStub" minOccurs="0"/>
                <xsd:element ref="ns5:WorkflowState" minOccurs="0"/>
                <xsd:element ref="ns3:Custom01" minOccurs="0"/>
                <xsd:element ref="ns2:Custom02" minOccurs="0"/>
                <xsd:element ref="ns2:Custom03" minOccurs="0"/>
                <xsd:element ref="ns4:DocumentTypeByCodeLookup" minOccurs="0"/>
                <xsd:element ref="ns3:DM2WorkflowNumber" minOccurs="0"/>
                <xsd:element ref="ns6:GlobalCorrelationId" minOccurs="0"/>
                <xsd:element ref="ns4:SharedWithUsers" minOccurs="0"/>
                <xsd:element ref="ns4:SharedWithDetails" minOccurs="0"/>
                <xsd:element ref="ns7:MediaServiceMetadata" minOccurs="0"/>
                <xsd:element ref="ns7:MediaServiceFastMetadata" minOccurs="0"/>
                <xsd:element ref="ns7:MediaServiceSearchProperties" minOccurs="0"/>
                <xsd:element ref="ns7:MediaServiceObjectDetectorVersions" minOccurs="0"/>
                <xsd:element ref="ns7:lcf76f155ced4ddcb4097134ff3c332f" minOccurs="0"/>
                <xsd:element ref="ns4:TaxCatchAll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ServiceDateTaken" minOccurs="0"/>
                <xsd:element ref="ns7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b543a-0e87-4f3c-a36a-af068c303bc8" elementFormDefault="qualified">
    <xsd:import namespace="http://schemas.microsoft.com/office/2006/documentManagement/types"/>
    <xsd:import namespace="http://schemas.microsoft.com/office/infopath/2007/PartnerControls"/>
    <xsd:element name="DMRevision" ma:index="2" nillable="true" ma:displayName="Revision" ma:default="-" ma:indexed="true" ma:internalName="DMRevision" ma:readOnly="false">
      <xsd:simpleType>
        <xsd:restriction base="dms:Text">
          <xsd:maxLength value="255"/>
        </xsd:restriction>
      </xsd:simpleType>
    </xsd:element>
    <xsd:element name="IsControlled" ma:index="26" nillable="true" ma:displayName="Is Controlled" ma:default="0" ma:internalName="IsControlled" ma:readOnly="true">
      <xsd:simpleType>
        <xsd:restriction base="dms:Boolean"/>
      </xsd:simpleType>
    </xsd:element>
    <xsd:element name="IsStub" ma:index="27" nillable="true" ma:displayName="Is Stub" ma:default="0" ma:internalName="IsStub" ma:readOnly="true">
      <xsd:simpleType>
        <xsd:restriction base="dms:Boolean"/>
      </xsd:simpleType>
    </xsd:element>
    <xsd:element name="Custom02" ma:index="31" nillable="true" ma:displayName="Custom02" ma:hidden="true" ma:internalName="Custom02" ma:readOnly="false">
      <xsd:simpleType>
        <xsd:restriction base="dms:Text">
          <xsd:maxLength value="255"/>
        </xsd:restriction>
      </xsd:simpleType>
    </xsd:element>
    <xsd:element name="Custom03" ma:index="32" nillable="true" ma:displayName="Custom03" ma:hidden="true" ma:internalName="Custom03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597e6-ba37-4dc9-b188-fbcf581ec529" elementFormDefault="qualified">
    <xsd:import namespace="http://schemas.microsoft.com/office/2006/documentManagement/types"/>
    <xsd:import namespace="http://schemas.microsoft.com/office/infopath/2007/PartnerControls"/>
    <xsd:element name="RevisionDate" ma:index="3" nillable="true" ma:displayName="Revision Date" ma:default="[today]" ma:format="DateOnly" ma:internalName="RevisionDate" ma:readOnly="false">
      <xsd:simpleType>
        <xsd:restriction base="dms:DateTime"/>
      </xsd:simpleType>
    </xsd:element>
    <xsd:element name="DocumentGroup" ma:index="8" nillable="true" ma:displayName="Document Group" ma:default="" ma:format="Dropdown" ma:indexed="true" ma:internalName="DocumentGroup">
      <xsd:simpleType>
        <xsd:restriction base="dms:Choice">
          <xsd:enumeration value="As-Built Mark-Up"/>
          <xsd:enumeration value="Client Original for Modification"/>
          <xsd:enumeration value="Consultant Deliverable"/>
          <xsd:enumeration value="Engineering Automated Deliverable"/>
          <xsd:enumeration value="Engineering Deliverable"/>
          <xsd:enumeration value="Mark-Up"/>
          <xsd:enumeration value="Project Internal"/>
          <xsd:enumeration value="Reference - Client"/>
          <xsd:enumeration value="Reference - Consultant"/>
          <xsd:enumeration value="Reference - Feasibility"/>
          <xsd:enumeration value="Reference - Hatch"/>
          <xsd:enumeration value="Reference - Other"/>
          <xsd:enumeration value="Reference - Vendor"/>
          <xsd:enumeration value="Standards - Client"/>
          <xsd:enumeration value="Standards - Hatch"/>
          <xsd:enumeration value="Standards - Other"/>
          <xsd:enumeration value="Vendor Deliverable"/>
        </xsd:restriction>
      </xsd:simpleType>
    </xsd:element>
    <xsd:element name="ClientDocumentNo" ma:index="9" nillable="true" ma:displayName="Client Document No" ma:indexed="true" ma:internalName="ClientDocumentNo">
      <xsd:simpleType>
        <xsd:restriction base="dms:Text">
          <xsd:maxLength value="255"/>
        </xsd:restriction>
      </xsd:simpleType>
    </xsd:element>
    <xsd:element name="VendorDocumentNo" ma:index="10" nillable="true" ma:displayName="Incoming Document No" ma:internalName="VendorDocumentNo" ma:readOnly="true">
      <xsd:simpleType>
        <xsd:restriction base="dms:Text">
          <xsd:maxLength value="60"/>
        </xsd:restriction>
      </xsd:simpleType>
    </xsd:element>
    <xsd:element name="OtherDocumentNo" ma:index="11" nillable="true" ma:displayName="Other Document No" ma:internalName="OtherDocumentNo" ma:readOnly="false">
      <xsd:simpleType>
        <xsd:restriction base="dms:Text">
          <xsd:maxLength value="255"/>
        </xsd:restriction>
      </xsd:simpleType>
    </xsd:element>
    <xsd:element name="ProgressStatus" ma:index="12" nillable="true" ma:displayName="Progress Status" ma:default="" ma:format="Dropdown" ma:indexed="true" ma:internalName="ProgressStatus" ma:readOnly="true">
      <xsd:simpleType>
        <xsd:restriction base="dms:Choice">
          <xsd:enumeration value="Approved for Bid"/>
          <xsd:enumeration value="Approved For Construction"/>
          <xsd:enumeration value="Approved for Detail Design"/>
          <xsd:enumeration value="Approved for Detailing"/>
          <xsd:enumeration value="Approved for Fabrication"/>
          <xsd:enumeration value="Approved for FEL"/>
          <xsd:enumeration value="Approved for Hazard Study"/>
          <xsd:enumeration value="Approved for Use"/>
          <xsd:enumeration value="As-Built"/>
          <xsd:enumeration value="Cancelled"/>
          <xsd:enumeration value="Certified"/>
          <xsd:enumeration value="Certified Final"/>
          <xsd:enumeration value="Client Approval"/>
          <xsd:enumeration value="Client Approval (1)"/>
          <xsd:enumeration value="Client Approval (2)"/>
          <xsd:enumeration value="Client Approval (3)"/>
          <xsd:enumeration value="Client Review"/>
          <xsd:enumeration value="Client Review (1)"/>
          <xsd:enumeration value="Client Review (2)"/>
          <xsd:enumeration value="Client Review (3)"/>
          <xsd:enumeration value="Final"/>
          <xsd:enumeration value="Information"/>
          <xsd:enumeration value="Internal Review"/>
          <xsd:enumeration value="Internal Review (1)"/>
          <xsd:enumeration value="Internal Review (2)"/>
          <xsd:enumeration value="Internal Review (3)"/>
          <xsd:enumeration value="Intra-Discipline Review"/>
          <xsd:enumeration value="Intra-Discipline Review (1)"/>
          <xsd:enumeration value="Intra-Discipline Review (2)"/>
          <xsd:enumeration value="Intra-Discipline Review (3)"/>
          <xsd:enumeration value="Not Started"/>
          <xsd:enumeration value="Preliminary"/>
          <xsd:enumeration value="Record Document"/>
          <xsd:enumeration value="Record Document - Mark-Up"/>
          <xsd:enumeration value="Record Document - No Change"/>
          <xsd:enumeration value="Started"/>
          <xsd:enumeration value="Superseded"/>
        </xsd:restriction>
      </xsd:simpleType>
    </xsd:element>
    <xsd:element name="OriginatorCompany" ma:index="13" nillable="true" ma:displayName="Originator Company" ma:default="Hatch" ma:internalName="OriginatorCompany" ma:readOnly="false">
      <xsd:simpleType>
        <xsd:restriction base="dms:Text">
          <xsd:maxLength value="255"/>
        </xsd:restriction>
      </xsd:simpleType>
    </xsd:element>
    <xsd:element name="RevisionComments" ma:index="20" nillable="true" ma:displayName="Comments" ma:internalName="RevisionComments" ma:readOnly="false">
      <xsd:simpleType>
        <xsd:restriction base="dms:Note">
          <xsd:maxLength value="255"/>
        </xsd:restriction>
      </xsd:simpleType>
    </xsd:element>
    <xsd:element name="Dm2DocumentNo" ma:index="25" nillable="true" ma:displayName="Document No" ma:indexed="true" ma:internalName="Dm2DocumentNo" ma:readOnly="true">
      <xsd:simpleType>
        <xsd:restriction base="dms:Text">
          <xsd:maxLength value="255"/>
        </xsd:restriction>
      </xsd:simpleType>
    </xsd:element>
    <xsd:element name="Custom01" ma:index="30" nillable="true" ma:displayName="Custom01" ma:default="" ma:format="Dropdown" ma:hidden="true" ma:internalName="Custom01" ma:readOnly="false">
      <xsd:simpleType>
        <xsd:restriction base="dms:Choice">
          <xsd:enumeration value="Option1"/>
          <xsd:enumeration value="Option2"/>
        </xsd:restriction>
      </xsd:simpleType>
    </xsd:element>
    <xsd:element name="DM2WorkflowNumber" ma:index="40" nillable="true" ma:displayName="Workflow Number" ma:internalName="DM2WorkflowNumber" ma:readOnly="tru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ce58e-2b68-4278-9d31-903cce301f09" elementFormDefault="qualified">
    <xsd:import namespace="http://schemas.microsoft.com/office/2006/documentManagement/types"/>
    <xsd:import namespace="http://schemas.microsoft.com/office/infopath/2007/PartnerControls"/>
    <xsd:element name="FBS" ma:index="4" nillable="true" ma:displayName="FBS" ma:indexed="true" ma:list="{31abc520-c43a-4235-a70b-c7d530681ff7}" ma:internalName="FBS" ma:readOnly="false" ma:showField="Title" ma:web="742ce58e-2b68-4278-9d31-903cce301f09">
      <xsd:simpleType>
        <xsd:restriction base="dms:Lookup"/>
      </xsd:simpleType>
    </xsd:element>
    <xsd:element name="Package" ma:index="5" nillable="true" ma:displayName="Procurement Package" ma:indexed="true" ma:list="{8c49e8f2-382b-4b07-8cbf-0da8882ed918}" ma:internalName="Package" ma:readOnly="false" ma:showField="Title" ma:web="742ce58e-2b68-4278-9d31-903cce301f09">
      <xsd:simpleType>
        <xsd:restriction base="dms:Lookup"/>
      </xsd:simpleType>
    </xsd:element>
    <xsd:element name="DisciplineName" ma:index="6" nillable="true" ma:displayName="Discipline Specialty Group" ma:indexed="true" ma:list="{0c6be6bd-8a05-4337-ae26-34f8c3f07073}" ma:internalName="DisciplineName" ma:readOnly="false" ma:showField="Title" ma:web="742ce58e-2b68-4278-9d31-903cce301f09">
      <xsd:simpleType>
        <xsd:restriction base="dms:Lookup"/>
      </xsd:simpleType>
    </xsd:element>
    <xsd:element name="DocType" ma:index="7" nillable="true" ma:displayName="Document Type" ma:indexed="true" ma:list="{2db3f3e9-73b0-47d4-90b1-99238fa00329}" ma:internalName="DocType" ma:readOnly="false" ma:showField="Title" ma:web="742ce58e-2b68-4278-9d31-903cce301f09">
      <xsd:simpleType>
        <xsd:restriction base="dms:Lookup"/>
      </xsd:simpleType>
    </xsd:element>
    <xsd:element name="DocType_x003A_DocumentTypeName" ma:index="14" nillable="true" ma:displayName="Document Type Name" ma:list="{2db3f3e9-73b0-47d4-90b1-99238fa00329}" ma:internalName="DocType_x003A_DocumentTypeName" ma:readOnly="false" ma:showField="DocumentType" ma:web="742ce58e-2b68-4278-9d31-903cce301f09">
      <xsd:simpleType>
        <xsd:restriction base="dms:Lookup"/>
      </xsd:simpleType>
    </xsd:element>
    <xsd:element name="DisciplineName_x003a_FunctionalGroup" ma:index="15" nillable="true" ma:displayName="Functional Group" ma:list="{0c6be6bd-8a05-4337-ae26-34f8c3f07073}" ma:internalName="DisciplineName_x003A_FunctionalGroup" ma:readOnly="false" ma:showField="FunctionalGroup" ma:web="742ce58e-2b68-4278-9d31-903cce301f09">
      <xsd:simpleType>
        <xsd:restriction base="dms:Lookup"/>
      </xsd:simpleType>
    </xsd:element>
    <xsd:element name="Package_x003a_HMIDescription" ma:index="16" nillable="true" ma:displayName="Package Description" ma:list="{8c49e8f2-382b-4b07-8cbf-0da8882ed918}" ma:internalName="Package_x003A_HMIDescription" ma:readOnly="false" ma:showField="HMIDescription" ma:web="742ce58e-2b68-4278-9d31-903cce301f09">
      <xsd:simpleType>
        <xsd:restriction base="dms:Lookup"/>
      </xsd:simpleType>
    </xsd:element>
    <xsd:element name="DisciplineName_x003a_DisciplineSpecialtyGroupNo" ma:index="17" nillable="true" ma:displayName="Discipline Specialty Group No" ma:list="{0c6be6bd-8a05-4337-ae26-34f8c3f07073}" ma:internalName="DisciplineName_x003A_DisciplineSpecialtyGroupNo" ma:readOnly="false" ma:showField="DisciplineSpecialtyGroupNo" ma:web="742ce58e-2b68-4278-9d31-903cce301f09">
      <xsd:simpleType>
        <xsd:restriction base="dms:Lookup"/>
      </xsd:simpleType>
    </xsd:element>
    <xsd:element name="FBS_x003a_HMICode" ma:index="18" nillable="true" ma:displayName="FBS Code" ma:list="{31abc520-c43a-4235-a70b-c7d530681ff7}" ma:internalName="FBS_x003A_HMICode" ma:readOnly="false" ma:showField="HMICode" ma:web="742ce58e-2b68-4278-9d31-903cce301f09">
      <xsd:simpleType>
        <xsd:restriction base="dms:Lookup"/>
      </xsd:simpleType>
    </xsd:element>
    <xsd:element name="FBS_x003a_HMIDescription" ma:index="19" nillable="true" ma:displayName="FBS Description" ma:list="{31abc520-c43a-4235-a70b-c7d530681ff7}" ma:internalName="FBS_x003A_HMIDescription" ma:readOnly="false" ma:showField="HMIDescription" ma:web="742ce58e-2b68-4278-9d31-903cce301f09">
      <xsd:simpleType>
        <xsd:restriction base="dms:Lookup"/>
      </xsd:simpleType>
    </xsd:element>
    <xsd:element name="DisciplineName_x003a_Discipline" ma:index="21" nillable="true" ma:displayName="Discipline" ma:list="{0c6be6bd-8a05-4337-ae26-34f8c3f07073}" ma:internalName="DisciplineName_x003A_Discipline" ma:readOnly="false" ma:showField="Discipline" ma:web="742ce58e-2b68-4278-9d31-903cce301f09">
      <xsd:simpleType>
        <xsd:restriction base="dms:Lookup"/>
      </xsd:simpleType>
    </xsd:element>
    <xsd:element name="DocType_x003a_SubTypeCode" ma:index="22" nillable="true" ma:displayName="Document Subtype Code" ma:list="{2db3f3e9-73b0-47d4-90b1-99238fa00329}" ma:internalName="DocType_x003A_SubTypeCode" ma:readOnly="false" ma:showField="SubTypeCode" ma:web="742ce58e-2b68-4278-9d31-903cce301f09">
      <xsd:simpleType>
        <xsd:restriction base="dms:Lookup"/>
      </xsd:simpleType>
    </xsd:element>
    <xsd:element name="DocType_x003a_SubType" ma:index="23" nillable="true" ma:displayName="Document Subtype" ma:list="{2db3f3e9-73b0-47d4-90b1-99238fa00329}" ma:internalName="DocType_x003A_SubType" ma:readOnly="false" ma:showField="SubType" ma:web="742ce58e-2b68-4278-9d31-903cce301f09">
      <xsd:simpleType>
        <xsd:restriction base="dms:Lookup"/>
      </xsd:simpleType>
    </xsd:element>
    <xsd:element name="Package_x003a_HMICode" ma:index="24" nillable="true" ma:displayName="Package Code" ma:list="{8c49e8f2-382b-4b07-8cbf-0da8882ed918}" ma:internalName="Package_x003A_HMICode" ma:readOnly="false" ma:showField="HMICode" ma:web="742ce58e-2b68-4278-9d31-903cce301f09">
      <xsd:simpleType>
        <xsd:restriction base="dms:Lookup"/>
      </xsd:simpleType>
    </xsd:element>
    <xsd:element name="DocumentTypeByCodeLookup" ma:index="39" nillable="true" ma:displayName="Document Type By Code" ma:list="{2db3f3e9-73b0-47d4-90b1-99238fa00329}" ma:internalName="DocumentTypeByCodeLookup" ma:readOnly="false" ma:showField="SecondaryDescription" ma:web="742ce58e-2b68-4278-9d31-903cce301f09">
      <xsd:simpleType>
        <xsd:restriction base="dms:Lookup"/>
      </xsd:simpleType>
    </xsd:element>
    <xsd:element name="SharedWithUsers" ma:index="4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50" nillable="true" ma:displayName="Taxonomy Catch All Column" ma:hidden="true" ma:list="{335814c5-facd-43ca-8713-86311739b041}" ma:internalName="TaxCatchAll" ma:showField="CatchAllData" ma:web="742ce58e-2b68-4278-9d31-903cce301f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0b7ba-44c7-4471-b6ae-6412d06bc033" elementFormDefault="qualified">
    <xsd:import namespace="http://schemas.microsoft.com/office/2006/documentManagement/types"/>
    <xsd:import namespace="http://schemas.microsoft.com/office/infopath/2007/PartnerControls"/>
    <xsd:element name="WorkflowState" ma:index="28" nillable="true" ma:displayName="Workflow State" ma:internalName="WorkflowState" ma:readOnly="tru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dee71-dd16-41b5-af56-5c0e3e643f5a" elementFormDefault="qualified">
    <xsd:import namespace="http://schemas.microsoft.com/office/2006/documentManagement/types"/>
    <xsd:import namespace="http://schemas.microsoft.com/office/infopath/2007/PartnerControls"/>
    <xsd:element name="GlobalCorrelationId" ma:index="41" nillable="true" ma:displayName="GlobalCorrelationId" ma:hidden="true" ma:internalName="GlobalCorrelation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c8f1c-5756-4115-94fe-b346fb4cfd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49" nillable="true" ma:taxonomy="true" ma:internalName="lcf76f155ced4ddcb4097134ff3c332f" ma:taxonomyFieldName="MediaServiceImageTags" ma:displayName="Image Tags" ma:readOnly="false" ma:fieldId="{5cf76f15-5ced-4ddc-b409-7134ff3c332f}" ma:taxonomyMulti="true" ma:sspId="46d086b7-39f9-4061-aa3b-c2a479213c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5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2466E-2D9E-43FD-B54C-0444567601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838408-696D-4F78-B824-BE307708FEA0}">
  <ds:schemaRefs>
    <ds:schemaRef ds:uri="5ab0b7ba-44c7-4471-b6ae-6412d06bc033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c01597e6-ba37-4dc9-b188-fbcf581ec529"/>
    <ds:schemaRef ds:uri="http://schemas.microsoft.com/office/2006/metadata/properties"/>
    <ds:schemaRef ds:uri="742ce58e-2b68-4278-9d31-903cce301f09"/>
    <ds:schemaRef ds:uri="1eedee71-dd16-41b5-af56-5c0e3e643f5a"/>
    <ds:schemaRef ds:uri="http://schemas.microsoft.com/office/infopath/2007/PartnerControls"/>
    <ds:schemaRef ds:uri="76ac8f1c-5756-4115-94fe-b346fb4cfda9"/>
    <ds:schemaRef ds:uri="d5ab543a-0e87-4f3c-a36a-af068c303bc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9BD999-DFFC-4597-B004-1966004CE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ab543a-0e87-4f3c-a36a-af068c303bc8"/>
    <ds:schemaRef ds:uri="c01597e6-ba37-4dc9-b188-fbcf581ec529"/>
    <ds:schemaRef ds:uri="742ce58e-2b68-4278-9d31-903cce301f09"/>
    <ds:schemaRef ds:uri="5ab0b7ba-44c7-4471-b6ae-6412d06bc033"/>
    <ds:schemaRef ds:uri="1eedee71-dd16-41b5-af56-5c0e3e643f5a"/>
    <ds:schemaRef ds:uri="76ac8f1c-5756-4115-94fe-b346fb4cf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14</vt:i4>
      </vt:variant>
    </vt:vector>
  </HeadingPairs>
  <TitlesOfParts>
    <vt:vector size="24" baseType="lpstr">
      <vt:lpstr>Cover</vt:lpstr>
      <vt:lpstr>Revision History</vt:lpstr>
      <vt:lpstr>Summary</vt:lpstr>
      <vt:lpstr>Ph1 Activity Schedule</vt:lpstr>
      <vt:lpstr>Ph2 Activity Schedule</vt:lpstr>
      <vt:lpstr>PLMS Activity Schedule</vt:lpstr>
      <vt:lpstr>Supply BOQ</vt:lpstr>
      <vt:lpstr>Resource Rates</vt:lpstr>
      <vt:lpstr>Activity Schedule Coding</vt:lpstr>
      <vt:lpstr>Ph1|2 Supply - Out of date</vt:lpstr>
      <vt:lpstr>Cover!Print_Area</vt:lpstr>
      <vt:lpstr>'Ph1 Activity Schedule'!Print_Area</vt:lpstr>
      <vt:lpstr>'Ph1|2 Supply - Out of date'!Print_Area</vt:lpstr>
      <vt:lpstr>'Ph2 Activity Schedule'!Print_Area</vt:lpstr>
      <vt:lpstr>'PLMS Activity Schedule'!Print_Area</vt:lpstr>
      <vt:lpstr>'Revision History'!Print_Area</vt:lpstr>
      <vt:lpstr>Summary!Print_Area</vt:lpstr>
      <vt:lpstr>'Supply BOQ'!Print_Area</vt:lpstr>
      <vt:lpstr>'Ph1 Activity Schedule'!Print_Titles</vt:lpstr>
      <vt:lpstr>'Ph1|2 Supply - Out of date'!Print_Titles</vt:lpstr>
      <vt:lpstr>'Ph2 Activity Schedule'!Print_Titles</vt:lpstr>
      <vt:lpstr>'PLMS Activity Schedule'!Print_Titles</vt:lpstr>
      <vt:lpstr>'Supply BOQ'!Print_Titles</vt:lpstr>
      <vt:lpstr>'Resource Rates'!Rates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2023-09-11T14:32:44Z</dcterms:created>
  <dcterms:modified xsi:type="dcterms:W3CDTF">2024-09-04T13:51:14Z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0x010100D9C592A96278064CBF52171BE40000010300675788119FDA8E4F8E4AC49B19A07573</vt:lpwstr>
  </property>
</Properties>
</file>